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6750" windowHeight="11775" tabRatio="711" activeTab="0"/>
  </bookViews>
  <sheets>
    <sheet name="troškovnik" sheetId="1" r:id="rId1"/>
  </sheets>
  <definedNames>
    <definedName name="OLE_LINK14" localSheetId="0">'troškovnik'!#REF!</definedName>
    <definedName name="OLE_LINK15" localSheetId="0">'troškovnik'!#REF!</definedName>
    <definedName name="OLE_LINK17" localSheetId="0">'troškovnik'!#REF!</definedName>
    <definedName name="OLE_LINK26" localSheetId="0">'troškovnik'!#REF!</definedName>
    <definedName name="_xlnm.Print_Area" localSheetId="0">'troškovnik'!$B$1:$G$533</definedName>
    <definedName name="_xlnm.Print_Titles" localSheetId="0">'troškovnik'!$1:$6</definedName>
    <definedName name="pt">#REF!</definedName>
  </definedNames>
  <calcPr fullCalcOnLoad="1"/>
</workbook>
</file>

<file path=xl/sharedStrings.xml><?xml version="1.0" encoding="utf-8"?>
<sst xmlns="http://schemas.openxmlformats.org/spreadsheetml/2006/main" count="320" uniqueCount="200">
  <si>
    <t>Projektant:</t>
  </si>
  <si>
    <t>Opis</t>
  </si>
  <si>
    <t>Količina</t>
  </si>
  <si>
    <t>Ukupno</t>
  </si>
  <si>
    <t>kpl</t>
  </si>
  <si>
    <t>m'</t>
  </si>
  <si>
    <t>REKAPITULACIJA</t>
  </si>
  <si>
    <t>Poz</t>
  </si>
  <si>
    <t>*</t>
  </si>
  <si>
    <t>**</t>
  </si>
  <si>
    <t>INVESTITOR:</t>
  </si>
  <si>
    <t>GRAĐEVINA:</t>
  </si>
  <si>
    <t>LOKACIJA:</t>
  </si>
  <si>
    <t>NAZIV PROJEKTA:</t>
  </si>
  <si>
    <t>BROJ PROJEKTA:</t>
  </si>
  <si>
    <t>PROJEKTANT:</t>
  </si>
  <si>
    <t>OPĆE NAPOMENE UZ TROŠKOVNIK STROJARSKIH INSTALACIJA</t>
  </si>
  <si>
    <t xml:space="preserve"> U jediničnim cijenama svih navedenih stavki specifikacija, prilikom izrade ponude (nuđenje izvedbe instalacija) moraju biti sadržani i obuhvaćeni ukupni troškovi opreme i uređaja, ukupni troškovi materijala i rada za potpuno dovršenje cjelokupnog posla uključujući:</t>
  </si>
  <si>
    <t xml:space="preserve">   ‒    sve potrebne prateće građevinske i (sva “štemanja”, prodori za cjevnu instalaciju, instalaciju klimatizacije, uključivo s završnom građevinskom obradom i sl.) elektroinstalaterske radove (spajanje uređaja na izvedene elektroinstalacije i sl.),
      ‒ izradu potrebne prateće radioničke dokumentacije,
      ‒ prateća ispitivanja (tlačne, funkcionalne probe i sl.) s izradom pismenog izvješća,
      ‒ puštanje u probni pogon,
      ‒ podešavanje radnih parametara,
      ‒ puštanje u funkcijski-trajni rad,
      ‒ izradu primopredajne dokumentacije,
      ‒ izradu projekta izvedenog stanja,</t>
  </si>
  <si>
    <t xml:space="preserve">  kao i ostale radove koji nisu posebno iskazani specifikacijama, a potrebni su za potpunu i urednu izvedbu projektiranih instalacija, njihovu funkcionalnost, pogonsku gotovost i primopredaju korisniku kao npr. uputstva za rukovanje i održavanje, izradu natpisnih pločica i oznaka, pribavljanje potrebne dokumentacije za uporabnu dozvolu i sl.</t>
  </si>
  <si>
    <t xml:space="preserve">  Ponuditelji su obvezni prije podnošenja ponude temeljito pregledati građevinu i projektnu dokumentaciju, te procjeniti relevantne činjenice koje utječu na cijenu, kvalitetu i rok završetka radova, budući se naknadni prigovori i zahtjevi za povećanje cijene radi nepoznavanja ili nedovoljnog poznavanja građevine i projektne dokumentacije neće razmatrati.</t>
  </si>
  <si>
    <t xml:space="preserve">  Prateća čišćenja prostora tijekom izvedbe radova, kao i obuka osoblja korisnika u rukovanju instalacijom do konačne - službene primopredaje investitoru odnosno krajnjem korisniku, moraju biti uključena u ponudbenu cijenu.</t>
  </si>
  <si>
    <t xml:space="preserve">  U troškovima opreme i uređaja, podrazumijeva se njihova nabavna cijena (uključivo s carinom i porezima), transpotrni troškovi, svi potrebni prijenosi, utovari i istovari, uskladištenje i čuvanje, sve fco. montirano, prema projektnoj dokumentaciji, odnosno u skladu s predmetnim općim napomenama.</t>
  </si>
  <si>
    <t xml:space="preserve">  U troškovima materijala, podrazumijeva se nabavna cijena kako primarnog, tako i kompletnog pomoćnog spojnog - potrošnog materijala, uključivo sa svim potrebnim prijenosima, utovarima i istovarima, uskladištenjem i čuvanjem.</t>
  </si>
  <si>
    <t xml:space="preserve">  U ponudbenim cjenama mora biti obuhvaćen sav rad, glavni i pomoćni, kao i prateći građevinski radovi na izvedbi prodora te završne obrade istih, uporaba lakih pokretnih skela, sva potrebna podupiranja, sav unutrašnji transport te potrebna zaštita izvedenih radova.</t>
  </si>
  <si>
    <t>potreban "faktor" za pokriće radne snage,</t>
  </si>
  <si>
    <t>potreban "faktor" za pokriće organizacije gradilišta,</t>
  </si>
  <si>
    <t>potreban "faktor" za pokriće režije,</t>
  </si>
  <si>
    <t>svi ostali troškovi koji se uobičajeno pokrivaju kroz "faktor".</t>
  </si>
  <si>
    <t>Prije početka izvedbe izvoditelj radova dužan je u skladu s važećim propisima osigurati gradilište.</t>
  </si>
  <si>
    <t>Za eventualne štete uzrokovane neodgovornim ili nestručnim radom odgovara izvoditelj radova, te ih je obvezan nadoknaditi investitoru.</t>
  </si>
  <si>
    <t>Pri izvedbi instalacije obavezno je poštivati:</t>
  </si>
  <si>
    <t>HRN norme,</t>
  </si>
  <si>
    <t>DIN norme,</t>
  </si>
  <si>
    <t>DATUM:</t>
  </si>
  <si>
    <t xml:space="preserve">TROŠKOVNIK UZ GLAVNI PROJEKT </t>
  </si>
  <si>
    <t>PDV</t>
  </si>
  <si>
    <t xml:space="preserve">  Za sve izvedene radove, ugrađene materijale i opremu, potrebno je u skladu s propisima ishodovati dokaze o kakvoći (atestna dokumentacija i sl.), koji se bez posebne naknade daju na uvid nadzornom inženjeru, a prilikom primopredaje građevine uručuju investitoru, odnosno krajnjem korisniku.</t>
  </si>
  <si>
    <t>Jedinične cijene sadrže :</t>
  </si>
  <si>
    <t>Mjera</t>
  </si>
  <si>
    <t>DANILO VUJNOVIĆ, dipl. ing. stroj.</t>
  </si>
  <si>
    <t>Jed. cijena</t>
  </si>
  <si>
    <r>
      <t xml:space="preserve">Danilo Vujnović, </t>
    </r>
    <r>
      <rPr>
        <sz val="10"/>
        <rFont val="Arial"/>
        <family val="2"/>
      </rPr>
      <t>dipl.ing.stroj.</t>
    </r>
  </si>
  <si>
    <t>kg</t>
  </si>
  <si>
    <t>TIMING d.o.o., Josipa Kulfaneka 9/A, Rijeka</t>
  </si>
  <si>
    <t>OIB: 82206662668</t>
  </si>
  <si>
    <t>e-mail: 001 timing@gmail.com</t>
  </si>
  <si>
    <t>mob. 091-200-93-24</t>
  </si>
  <si>
    <t>Dobava i ugradnja kuglastih slavina za toplu i hladnu vodu, kompletno sa spojnim i brtvenim materijalom.</t>
  </si>
  <si>
    <t>Dobava i ugradnja odzračnih lonaca, volumena V = 3 lit., kompletno sa ventilom za ispust zraka, dimenzije NO 10, te pripadnim cjevovodom, cca   6 m', kao i sa spojnim i brtvenim materijalom.</t>
  </si>
  <si>
    <t>Dobava i ugradnja automatskih odzračnika, kompletno sa spojnim i brtvenim materijalom.</t>
  </si>
  <si>
    <t>Hladna tlačna proba nakon ugradnje cjevovoda i nakon ugradnje opreme, topla proba, probni pogon i regulacija sistema, te potrebna ispitivanja cijelog sustava.</t>
  </si>
  <si>
    <t>NO 80</t>
  </si>
  <si>
    <t>Dobava i ugradnja čeličnih (Č. 1212) bešavnih cijevi, prema HRN C.B5.122, kompletno sa materijalom za spajanje, brtvljenje i ovješenje, uključivo cijevne lukove, račve, spojnice, čvrste točke, klizne oslonce, pričvrsnice i sl. za potrebe cjevovoda tople i hladne vode.</t>
  </si>
  <si>
    <t xml:space="preserve">Dobava i ugradnja hvatača nečistoće, kompletno sa spojnim i brtvenim materijalom, dimenzije:  </t>
  </si>
  <si>
    <t>Dobava i ugradnja termometra mjernog područja 0 - 120 oC, sa spojnim i brtvenim materijalom.</t>
  </si>
  <si>
    <t>Dobava i ugradnja zatvorene membranske ekspanzijske posude grijanja/hlađenja, kompletno sa spojnim brtvenim materijalom, slijedećih radnih karakteristika :</t>
  </si>
  <si>
    <t>Dobava i ugradnja sigurnosnog ventila, sa spojnim i brtvenim materijalom:</t>
  </si>
  <si>
    <t>NO 15, NP 6</t>
  </si>
  <si>
    <t>NO 25, NP 6</t>
  </si>
  <si>
    <t>NO 100, NP 6</t>
  </si>
  <si>
    <t xml:space="preserve">Dobava i ugradnja nepovratnog ventila, kompletno sa spojnim i brtvenim materijalom, dimenzije:  </t>
  </si>
  <si>
    <t>U stavku je potrebno uključiti i ličenje cijevi temeljnom bojom u dva sloja, te jednim slojem lak boje.</t>
  </si>
  <si>
    <t>NO 65</t>
  </si>
  <si>
    <t>NO 100</t>
  </si>
  <si>
    <t>Dobava i ugradnja manometra mjernog područja 0 - 6 bar sa troputnom slavinom za pražnjenje, kompletno sa spojnim i brtvenim materijalom.</t>
  </si>
  <si>
    <t>Izrada i ugradnja raznih komada iz profilnog željeza, u svrhu ugradnje opreme i cjevovoda.</t>
  </si>
  <si>
    <t>U cijenu je potrebno uzeti u obzir i kontraprirubnice za crpke sa prirubničkim spojem sa pripadajućim vijčanim spojem.</t>
  </si>
  <si>
    <t xml:space="preserve">Oprema u polju: </t>
  </si>
  <si>
    <t>NO 20, NP 6</t>
  </si>
  <si>
    <t xml:space="preserve">dimenzije NO 20, 3.5 bar </t>
  </si>
  <si>
    <t xml:space="preserve">Rijeka, 08.2023. </t>
  </si>
  <si>
    <t xml:space="preserve">UKUPNO </t>
  </si>
  <si>
    <t xml:space="preserve">SVEUKUPNO </t>
  </si>
  <si>
    <t xml:space="preserve"> - El. priključak:         230 V/50 Hz/2.78 A</t>
  </si>
  <si>
    <t>Medij na primarnoj strani: voda</t>
  </si>
  <si>
    <t xml:space="preserve"> - nazivni tlak:            10 bar</t>
  </si>
  <si>
    <r>
      <t>Isporuka obuhva</t>
    </r>
    <r>
      <rPr>
        <sz val="10"/>
        <rFont val="Times New Roman ,serif"/>
        <family val="0"/>
      </rPr>
      <t>ć</t>
    </r>
    <r>
      <rPr>
        <sz val="10"/>
        <rFont val="Arial"/>
        <family val="2"/>
      </rPr>
      <t>a isporuku izolacije (PU pjena)</t>
    </r>
  </si>
  <si>
    <t>volumen/radni tlak/tlak otvaranja 100/2/3</t>
  </si>
  <si>
    <t xml:space="preserve">Dobava i ugradnja prestrujnog ventila, kompletno sa spojnim i brtvenim materijalom, dimenzije:  </t>
  </si>
  <si>
    <t>NO 80, NP 6</t>
  </si>
  <si>
    <t>NO 65, NP 6</t>
  </si>
  <si>
    <t>Ulice Franje Račkog, Vrbovsko</t>
  </si>
  <si>
    <t xml:space="preserve">OIB: </t>
  </si>
  <si>
    <t>REKONSTRUKCIJA KOTLOVNICE -</t>
  </si>
  <si>
    <t>VIŠESTAMBENE GRAĐEVINE U ULICI</t>
  </si>
  <si>
    <t>FRANJE RAČKOG, VRBOVSKO</t>
  </si>
  <si>
    <t>Ulica Franje Račkog, Vrbovsko</t>
  </si>
  <si>
    <t>156/23</t>
  </si>
  <si>
    <t>DEMONTAŽA :</t>
  </si>
  <si>
    <t>Odvoz na deponij demontiranog materijala i opreme u reciklažno dvorišteu krugu od 20 km.</t>
  </si>
  <si>
    <t>Ispuštanje vode iz primarnog i sekundarnog sustava centralnog grijanja građevine.</t>
  </si>
  <si>
    <t>Demontaža postojećih cirkulacijskih crpki u prostoru kotlovnice i toplinske podstanice (4 kom), četveroputnih slavina ( 2 kom), te otpajanje od el. energije i automatske regulacije, kompletno sa svim nosivim i ovjesnim materijalom,.</t>
  </si>
  <si>
    <t>Demontaža dijela cijevnog razvoda u prostoru kotlovnice i toplinske podstanice, prosječne dimenzije NO 80 dužine 40 m, kompletno sa svim potrebnim materijalom i radom.</t>
  </si>
  <si>
    <t>Demontaža izmjenjivača topline, ispiranje istog, te provjera ispravnosti rada istog na radnom stolu (pada tlaka kroz izmjenjivač i protok vode), te ponovna montaža izmjenjivača topline, kompletno sa svim nosivim i ovjesnim materijalom.</t>
  </si>
  <si>
    <t>Nakon izvršenja istog, potrebna je pisana garancija da postojeći izmjenjivač topline zadovoljava potrebne parametre (protok vode, pad tlaka i količinu energije).</t>
  </si>
  <si>
    <t>INSTALACIJA KOTLOVNICE I TOPL.  PODSTANICE:</t>
  </si>
  <si>
    <t xml:space="preserve"> - materijal        Fe cinčano</t>
  </si>
  <si>
    <t xml:space="preserve"> - radni tlak       6 bar</t>
  </si>
  <si>
    <t>Uz standardne priključke za ispust i odzračivanje, spremnik je opremljen s dodatnim priključkom za ugradnju termometra. S vanjske strane spremnik je zaštićen antikorozivnim premazom, a s unutrašnje pocinačnim zaštitnim slojem. Stavka obuhvaća kompletan materijal potreban za montažu i funkcionalan rad spremnika.</t>
  </si>
  <si>
    <t xml:space="preserve"> - upravlja sa radom polaznog voda grijanja na sekundarnoj</t>
  </si>
  <si>
    <t xml:space="preserve">   strani izmjenjivača topline preko osjetnika temperature,</t>
  </si>
  <si>
    <t xml:space="preserve"> - upravlja sa dva kruga grijanja preko troputnih ventila ovisno</t>
  </si>
  <si>
    <t xml:space="preserve">   o polaznoj temperaturi vode,</t>
  </si>
  <si>
    <t xml:space="preserve"> - upravlja sa jednim krugom grijanja direktno,</t>
  </si>
  <si>
    <t xml:space="preserve"> - ovisno o vanjskoj temperaturi zraka upravlja sa radom</t>
  </si>
  <si>
    <t xml:space="preserve">  vode,</t>
  </si>
  <si>
    <t xml:space="preserve"> - miješajući ventil</t>
  </si>
  <si>
    <t xml:space="preserve"> - tip                  PFA 3000 </t>
  </si>
  <si>
    <t xml:space="preserve"> - volumen        3000 l</t>
  </si>
  <si>
    <t xml:space="preserve"> - dimenzije      d = 1450 mm</t>
  </si>
  <si>
    <t xml:space="preserve">                       h = 2720 mm</t>
  </si>
  <si>
    <t xml:space="preserve"> - priključci       NO 50 - 4 kom</t>
  </si>
  <si>
    <t xml:space="preserve">                       NO 25 - 2 kom</t>
  </si>
  <si>
    <t xml:space="preserve"> - volumen        500 l</t>
  </si>
  <si>
    <t>Dobava i ugradnja cirkulacijskih crpki, kao proizvod GRUNDFOS Danska ili sl., kompletno sa spajanjem, puštanjem u pogon i atestiranjem:</t>
  </si>
  <si>
    <t>Cirkulacijska crpka - KOTAO- IZMJENJIVAČ</t>
  </si>
  <si>
    <t xml:space="preserve"> - Tip:                       TPE2 40-180 N-AF-A-BQQE-FYC</t>
  </si>
  <si>
    <t xml:space="preserve"> - El. priključak:         230 V/50 Hz/4.0 A</t>
  </si>
  <si>
    <t xml:space="preserve"> - Snaga el. motora:   750 W</t>
  </si>
  <si>
    <t>Cirkulacijska crpka - IZMJENJIVAČ-AKUMULATORI VODE</t>
  </si>
  <si>
    <t xml:space="preserve"> - Tip:                       MAGNA3 50-150 F</t>
  </si>
  <si>
    <t xml:space="preserve"> - Napor:                   70 kPa</t>
  </si>
  <si>
    <t xml:space="preserve"> - Snaga el. motora:   601 W</t>
  </si>
  <si>
    <t xml:space="preserve"> - El. priključak:         230 V/50 Hz/2.75 A</t>
  </si>
  <si>
    <t>Cirkulacijska crpka - RAD. GRIJANJE ulazi 1-3-5-7-9</t>
  </si>
  <si>
    <t xml:space="preserve"> - Tip:                       MAGNA3 40-180 F</t>
  </si>
  <si>
    <t xml:space="preserve"> - Snaga el. motora:   609 W</t>
  </si>
  <si>
    <t>Cirkulacijska crpka - KOTLOVNICA - TOPL. PODSTANICA</t>
  </si>
  <si>
    <t xml:space="preserve"> - Tip:                       MAGNA3 32-120 F</t>
  </si>
  <si>
    <t xml:space="preserve"> - El. priključak:         230 V/50 Hz/1.55 A</t>
  </si>
  <si>
    <t xml:space="preserve"> - Snaga el. motora:   333 W</t>
  </si>
  <si>
    <t>Cirkulacijska crpka - RAD. GRIJANJE ulazi 11-13-15</t>
  </si>
  <si>
    <t xml:space="preserve"> - sustav                   kotao-akumulatori</t>
  </si>
  <si>
    <t xml:space="preserve"> - kapacitet               600 kW </t>
  </si>
  <si>
    <t xml:space="preserve">Temperaturni režim na primarnoj strani: tu/tiz = 90/70 oC </t>
  </si>
  <si>
    <t xml:space="preserve">Temperaturni režim na sekundarnoj strani: tu/tiz = 85/65 oC </t>
  </si>
  <si>
    <t xml:space="preserve">Dobava i ugradnja rastavljivog pločastog protustrujnog izmjenjivača topline izrađen iz AISI 304, kao proizvod DANFOSS ili sl., kompletno sa nosivim i pričvrsnim materijalom, slijedećih tehničkih karakteristika :
</t>
  </si>
  <si>
    <t xml:space="preserve">NO 15 </t>
  </si>
  <si>
    <t xml:space="preserve">NO 25 </t>
  </si>
  <si>
    <t>Dobava i ugradnja PVC cijevi dužine 20 m, NO 25, za potrebe punjenja instalacije grijanja i hlađenja kompletno sa spojnim materijalom.</t>
  </si>
  <si>
    <t>INSTALACIJA RADIJATORSKIH BALANS VENTILA :</t>
  </si>
  <si>
    <t>Dobava i ugradnja tlačno neovisnih termostatskih radijatorskih ventila, kao proizvod Danfoss ili sl., s predregulacijskom skalom od 1-7 i N za podešavanje protoka od: 25-135l/h, certificiran prema EN215 za dvocijevne sustave grijanja s prisilnom cirkulacijom, za ugradnju na radijatore. Mogućnost podešavanja protoka (l/h) bez korištenja alata, mogućnost mjerenja pada tlaka preko ventila, PN10 radne temperature do 95°C, kutne ili ravne izvedbe, kompletno sa svim potrebnim materijalom i radom.</t>
  </si>
  <si>
    <t>tip RA-DV, DN15</t>
  </si>
  <si>
    <t>Dobava i ugradnja radijatorskih prigušnica, kao proizvod Danfoss ili sl., za dvocijevne sustave grijanja, kutne ili ravne izvedbe, kompletno sa svim potrebnim materijalom i radom.</t>
  </si>
  <si>
    <t>tip RLV-S, DN15</t>
  </si>
  <si>
    <t>tip AERO TAMPER</t>
  </si>
  <si>
    <t xml:space="preserve">Dobava i ugradnja termostatskih glava s plinskim punjenjem, za regulaciju temperature prostora, zaštitom od smrzavanja i mogućnošću ograničavanja i fiksiranja postavne vrijednosti temperature, kao proizvod Danfos ili sl.. Klasa točnosti upravljanja CA 0.2K sukladno EN215. Za ventile serije RA, kao i za ventilske radijatore proizvođača: Lipovica, Vogel&amp;Noot, De Longhi, Buderus.                         </t>
  </si>
  <si>
    <t>Rijeka, 08.2023.</t>
  </si>
  <si>
    <t>Demontaža postojećih radijatorskih ventila i detentora u stanovimai stubištu radi ugradnje balansirajućih termostatskih ventila. Broj radijatora je 300.</t>
  </si>
  <si>
    <t xml:space="preserve"> - Protok:                  21500 l/h</t>
  </si>
  <si>
    <t xml:space="preserve"> - Protok:                  13000 l/h</t>
  </si>
  <si>
    <t xml:space="preserve"> - Napor:                   100 kPa</t>
  </si>
  <si>
    <t xml:space="preserve"> - Protok:                  7000 l/h</t>
  </si>
  <si>
    <t xml:space="preserve"> - Napor:                   800 kPa</t>
  </si>
  <si>
    <t xml:space="preserve"> - Napor:                   900 kPa</t>
  </si>
  <si>
    <t xml:space="preserve"> - tip                          S19A-DG16-86-TMTL80</t>
  </si>
  <si>
    <t>Pad tlaka na strani primara : 20.35 kPa</t>
  </si>
  <si>
    <t>Pad tlaka na strani sekundara : 19.29 kPa</t>
  </si>
  <si>
    <t>Ova stavka se izvodi isključivo ako se pokaže da je postojeći izmjenjivač začepljen, odnosno da se ne postižu deklarirani učini grijanja i protoka.</t>
  </si>
  <si>
    <t>Dobava i ugradnja toplinski izoliranog spremnika hladne/tople vode, akumulatora, kao proizvod Fiorinni Italija ili sl., slijedećih karakteristika:</t>
  </si>
  <si>
    <t xml:space="preserve"> - tip                 PFA 500 </t>
  </si>
  <si>
    <t>temperatura vode: 5°C - 30°C</t>
  </si>
  <si>
    <t>temperatura okoline: 5°C - 40°C</t>
  </si>
  <si>
    <t>potrošnja soli kod regeneracije: 4,4 kg</t>
  </si>
  <si>
    <t xml:space="preserve">Dobava i ugradnja Biblock omekšivač vode s volumetrijskom proporcionalnom regeneracijom, zajedno sa sustavom samodezinfekcije pri svakoj regeneraciji, ventilom za miješanje i ugrađenim ekonomizatorom, kako bi se smanjila potrošnja soli i vode za regeneraciju do 50% i više. Uređaj je pogodan za obradu vode za piće, tehnološku i procesnu uporabu.
Uređaj izrađena od materijala koji su u skladu normom HRN EN 14743:2008
</t>
  </si>
  <si>
    <r>
      <t xml:space="preserve">tip </t>
    </r>
    <r>
      <rPr>
        <b/>
        <sz val="10"/>
        <rFont val="Arial"/>
        <family val="2"/>
      </rPr>
      <t>DOMOSOFT UKV-BIO 35 BS</t>
    </r>
  </si>
  <si>
    <t>radni tlak: 1,7 - 8 bar</t>
  </si>
  <si>
    <t>maksimalni protok vode: 2,5 m3/h</t>
  </si>
  <si>
    <t>nominalni protok vode: 2,0 m3/h</t>
  </si>
  <si>
    <t>solna posuda: 35 l</t>
  </si>
  <si>
    <t>potrošnja soli kod regeneracije: 4.2 kg</t>
  </si>
  <si>
    <t xml:space="preserve">ciklički kapacitet: 175 °fr x m3 (pret. 30°Fr tvrdoće) </t>
  </si>
  <si>
    <t>priključne mjere: 3/4"</t>
  </si>
  <si>
    <t>napon i el. snaga: 1 x 230 V; N = 15 W</t>
  </si>
  <si>
    <t>električna zaštita: IP51</t>
  </si>
  <si>
    <t>dimenzije: d467 x 630 mm</t>
  </si>
  <si>
    <t>STANARI VIŠESTAMBENE GRAĐEVINE</t>
  </si>
  <si>
    <t>Ulazi broj 1, 3, 5, 7, 9, 11, 13 i 15</t>
  </si>
  <si>
    <t xml:space="preserve">Dobava i ugradnja automatske regulacije kotlovnice koji obuhvaća slijedeći potreban rad iste, koji uključuje sve potrebne elemente za potrebe rada kotlovnice i elemenata u polju, te ne sadrži napajanje uređaja. </t>
  </si>
  <si>
    <t>Automatska regulacija, tip ECOMULTI T4_RT sastoji se:</t>
  </si>
  <si>
    <t xml:space="preserve"> - upravljanja sa radom kotla preko izmjenjivača topline,</t>
  </si>
  <si>
    <t xml:space="preserve">   grijanja</t>
  </si>
  <si>
    <t xml:space="preserve"> - osjetnici temperature u instalaciji - 8 kom</t>
  </si>
  <si>
    <t xml:space="preserve">Dobava i ugradnja automatske regulacije toplinske podstanice koji obuhvaća slijedeći potreban rad iste, koji uključuje sve potrebne elemente za potrebe rada kotlovnice i elemenata u polju, te ne sadrži napajanje uređaja. </t>
  </si>
  <si>
    <t>U cijeni automatske regulacije je puštanje u pogon od ovlaštenog automatičara, izjava od istog da je automatika ispitana i puštena u rad, te obuka korisnika.</t>
  </si>
  <si>
    <t xml:space="preserve"> - upravlja sa jednim krugom grijanja preko troputnog ventila ovisno</t>
  </si>
  <si>
    <t xml:space="preserve"> - osjetnici temperature u instalaciji - 4 kom</t>
  </si>
  <si>
    <t xml:space="preserve">Dobava i ugradnja elemenata automatske regulacije ogrijevnog medija za potrebe rada grijanja i hlađenja, kao proizvod SIEMENS ili sl., kompletno sa spajanjem i puštanjem u pogon. </t>
  </si>
  <si>
    <t xml:space="preserve"> - troputni ventil, DN 50, kvs 31, VXF31.50 - 1 kom
 - kontraprirubnice, DN 50 - 3 kom
 - pogon ventila, 230V - 1 kom</t>
  </si>
  <si>
    <t xml:space="preserve"> - troputni ventil, DN 65, kvs 49, VXF31.65- 1 kom
 - kontraprirubnice, DN 50 - 3 kom
 - pogon ventila, 230V - 1 kom</t>
  </si>
  <si>
    <t xml:space="preserve"> - troputni ventil, DN 80, kvs 78, VXF31.80- 1 kom
 - kontraprirubnice, DN 50 - 3 kom
 - pogon ventila, 230V - 1 kom</t>
  </si>
  <si>
    <t>NO 15</t>
  </si>
  <si>
    <t>NO 25</t>
  </si>
  <si>
    <t xml:space="preserve">Dobava i ugradnja izolacije kao proizvod IT-FLEX klasa I ili sl., izolacije za cijevi tople vode, debljine stijenke 13 mm, sa zatvorenim ćelijama, klase gorivosti B, koja ima područje primjene do +102 oC, toplinsku vodljivost &lt; 0,038 W/mK, gustoću 65 – 80 kg/m3, otporan na građevinske materijale (gips, vapno, cement), a za potrebe izolacije cijevi grijanja u spuštenom stropu, kompletno sa ljepilom i izolirajućim trakama za zaštitu spojeva, kao i samoljepljivim trakama. </t>
  </si>
  <si>
    <t xml:space="preserve">Dobava i ugradnja izolacije kao proizvod IT-FLEX klasa I ili sl., izolacije za cijevi tople vode, debljine stijenke 25 mm, sa zatvorenim ćelijama, klase gorivosti B, koja ima područje primjene do +102 oC, toplinsku vodljivost &lt; 0,038 W/mK, gustoću 65 – 80 kg/m3, otporan na građevinske materijale (gips, vapno, cement), a za potrebe izolacije cijevi grijanja u spuštenom stropu, kompletno sa ljepilom i izolirajućim trakama za zaštitu spojeva, kao i samoljepljivim trakama. </t>
  </si>
  <si>
    <t xml:space="preserve">Dobava i ugradnja izolacije kao proizvod IT-FLEX klasa I ili sl., izolacije za cijevi tople vode, debljine stijenke 32 mm, sa zatvorenim ćelijama, klase gorivosti B, koja ima područje primjene do +102 oC, toplinsku vodljivost &lt; 0,038 W/mK, gustoću 65 – 80 kg/m3, otporan na građevinske materijale (gips, vapno, cement), a za potrebe izolacije cijevi grijanja u spuštenom stropu, kompletno sa ljepilom i izolirajućim trakama za zaštitu spojeva, kao i samoljepljivim trakama. </t>
  </si>
  <si>
    <t>Izrada sheme instalacije kotlovnice i toplinske podstanice, te ugradnja na zid.</t>
  </si>
  <si>
    <t>Dobava i ugradnja instalacije vode koja se sastoji iz: cijevnog razvoda iz pocinčanih cijevi dimenzija NO25 dužine 40 m za potrebe ospkrbe vodom izmjenjivača u sklopu kotla radi spriječavanja "kuhanja" vode u instalaciji, te spoja na omekšivač vode, te elektromagnetnog prolaznog ventila sa pogonom DN25, te naliježnog/uranjajućeg termosatata za potrebe uključivanja/isključivanja elektromagnetnog ventila, šest kuglastih ventila DN25 za potrebe ugradnje na cjevovod, te holenderskog spoja nakon omekšivača vode radi montaže fleksibilnog cijeva za potrebe punjenja instalacije, kompletno sa svim potrebnim materijalom i radom.</t>
  </si>
  <si>
    <t xml:space="preserve">GRIJANJA </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</si>
</sst>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quot;L.&quot;\ #,##0;\-&quot;L.&quot;\ #,##0"/>
    <numFmt numFmtId="173" formatCode="&quot;L.&quot;\ #,##0;[Red]\-&quot;L.&quot;\ #,##0"/>
    <numFmt numFmtId="174" formatCode="&quot;L.&quot;\ #,##0.00;\-&quot;L.&quot;\ #,##0.00"/>
    <numFmt numFmtId="175" formatCode="&quot;L.&quot;\ #,##0.00;[Red]\-&quot;L.&quot;\ #,##0.00"/>
    <numFmt numFmtId="176" formatCode="_-&quot;L.&quot;\ * #,##0_-;\-&quot;L.&quot;\ * #,##0_-;_-&quot;L.&quot;\ * &quot;-&quot;_-;_-@_-"/>
    <numFmt numFmtId="177" formatCode="_-&quot;L.&quot;\ * #,##0.00_-;\-&quot;L.&quot;\ * #,##0.00_-;_-&quot;L.&quot;\ * &quot;-&quot;??_-;_-@_-"/>
    <numFmt numFmtId="178" formatCode="&quot;€&quot;\ #,##0;\-&quot;€&quot;\ #,##0"/>
    <numFmt numFmtId="179" formatCode="&quot;€&quot;\ #,##0;[Red]\-&quot;€&quot;\ #,##0"/>
    <numFmt numFmtId="180" formatCode="&quot;€&quot;\ #,##0.00;\-&quot;€&quot;\ #,##0.00"/>
    <numFmt numFmtId="181" formatCode="&quot;€&quot;\ #,##0.00;[Red]\-&quot;€&quot;\ #,##0.00"/>
    <numFmt numFmtId="182" formatCode="_-&quot;€&quot;\ * #,##0_-;\-&quot;€&quot;\ * #,##0_-;_-&quot;€&quot;\ * &quot;-&quot;_-;_-@_-"/>
    <numFmt numFmtId="183" formatCode="_-&quot;€&quot;\ * #,##0.00_-;\-&quot;€&quot;\ * #,##0.00_-;_-&quot;€&quot;\ * &quot;-&quot;??_-;_-@_-"/>
    <numFmt numFmtId="184" formatCode="d\ mmmm\ yyyy"/>
    <numFmt numFmtId="185" formatCode="&quot;€&quot;\ #.##000"/>
    <numFmt numFmtId="186" formatCode="_-[$€-2]\ * #,##0.00_-;\-[$€-2]\ * #,##0.00_-;_-[$€-2]\ * &quot;-&quot;??_-;_-@_-"/>
    <numFmt numFmtId="187" formatCode="&quot;Yes&quot;;&quot;Yes&quot;;&quot;No&quot;"/>
    <numFmt numFmtId="188" formatCode="&quot;True&quot;;&quot;True&quot;;&quot;False&quot;"/>
    <numFmt numFmtId="189" formatCode="&quot;On&quot;;&quot;On&quot;;&quot;Off&quot;"/>
    <numFmt numFmtId="190" formatCode="[$€-2]\ #,##0.00_);[Red]\([$€-2]\ #,##0.00\)"/>
    <numFmt numFmtId="191" formatCode="#,##0.0"/>
    <numFmt numFmtId="192" formatCode="#,##0.00\ &quot;kn&quot;"/>
    <numFmt numFmtId="193" formatCode="_-* #,##0.00\ [$kn-41A]_-;\-* #,##0.00\ [$kn-41A]_-;_-* &quot;-&quot;??\ [$kn-41A]_-;_-@_-"/>
    <numFmt numFmtId="194" formatCode="#,##0\ [$kn-41A]"/>
  </numFmts>
  <fonts count="58">
    <font>
      <sz val="10"/>
      <name val="Arial"/>
      <family val="0"/>
    </font>
    <font>
      <b/>
      <sz val="10"/>
      <name val="Arial"/>
      <family val="2"/>
    </font>
    <font>
      <u val="single"/>
      <sz val="10"/>
      <color indexed="12"/>
      <name val="Arial"/>
      <family val="2"/>
    </font>
    <font>
      <u val="single"/>
      <sz val="10"/>
      <color indexed="36"/>
      <name val="Arial"/>
      <family val="2"/>
    </font>
    <font>
      <sz val="8"/>
      <name val="Arial"/>
      <family val="2"/>
    </font>
    <font>
      <b/>
      <sz val="9"/>
      <name val="Arial"/>
      <family val="2"/>
    </font>
    <font>
      <b/>
      <sz val="11"/>
      <name val="Arial"/>
      <family val="1"/>
    </font>
    <font>
      <sz val="11"/>
      <name val="Times New Roman"/>
      <family val="1"/>
    </font>
    <font>
      <sz val="10"/>
      <name val="Times New Roman"/>
      <family val="1"/>
    </font>
    <font>
      <sz val="11"/>
      <name val="Arial"/>
      <family val="1"/>
    </font>
    <font>
      <sz val="12"/>
      <name val="Arial"/>
      <family val="2"/>
    </font>
    <font>
      <b/>
      <sz val="12"/>
      <name val="Arial"/>
      <family val="2"/>
    </font>
    <font>
      <b/>
      <sz val="14"/>
      <name val="Arial"/>
      <family val="2"/>
    </font>
    <font>
      <sz val="11"/>
      <name val="Calibri"/>
      <family val="2"/>
    </font>
    <font>
      <sz val="10"/>
      <name val="Century Gothic"/>
      <family val="2"/>
    </font>
    <font>
      <sz val="10"/>
      <name val="ISOCPEUR"/>
      <family val="2"/>
    </font>
    <font>
      <sz val="10"/>
      <name val="Times New Roman ,serif"/>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57"/>
      <name val="Arial"/>
      <family val="2"/>
    </font>
    <font>
      <b/>
      <sz val="7.5"/>
      <color indexed="63"/>
      <name val="Roboto"/>
      <family val="0"/>
    </font>
    <font>
      <sz val="10"/>
      <color indexed="10"/>
      <name val="Arial"/>
      <family val="2"/>
    </font>
    <font>
      <b/>
      <i/>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273D49"/>
      <name val="Arial"/>
      <family val="2"/>
    </font>
    <font>
      <b/>
      <sz val="7.5"/>
      <color rgb="FF404040"/>
      <name val="Roboto"/>
      <family val="0"/>
    </font>
    <font>
      <sz val="10"/>
      <color rgb="FFFF0000"/>
      <name val="Arial"/>
      <family val="2"/>
    </font>
    <font>
      <b/>
      <i/>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style="thin"/>
      <top style="thin"/>
      <bottom style="thin"/>
    </border>
    <border>
      <left>
        <color indexed="63"/>
      </left>
      <right>
        <color indexed="63"/>
      </right>
      <top>
        <color indexed="63"/>
      </top>
      <bottom style="thick">
        <color theme="0" tint="-0.3499799966812134"/>
      </bottom>
    </border>
    <border>
      <left/>
      <right/>
      <top style="thick">
        <color theme="0" tint="-0.3499799966812134"/>
      </top>
      <bottom/>
    </border>
    <border>
      <left>
        <color indexed="63"/>
      </left>
      <right>
        <color indexed="63"/>
      </right>
      <top>
        <color indexed="63"/>
      </top>
      <bottom style="thick">
        <color rgb="FFFF0000"/>
      </bottom>
    </border>
  </borders>
  <cellStyleXfs count="82">
    <xf numFmtId="0" fontId="0" fillId="0" borderId="0" applyNumberFormat="0" applyFont="0" applyFill="0" applyBorder="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0" fillId="0" borderId="0">
      <alignment/>
      <protection/>
    </xf>
    <xf numFmtId="0" fontId="42" fillId="0" borderId="0" applyNumberFormat="0" applyFill="0" applyBorder="0" applyAlignment="0" applyProtection="0"/>
    <xf numFmtId="0" fontId="3"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0" fillId="0" borderId="0">
      <alignment horizontal="justify" vertical="top" wrapText="1"/>
      <protection/>
    </xf>
    <xf numFmtId="0" fontId="0" fillId="0" borderId="0">
      <alignment horizontal="justify" vertical="top" wrapText="1"/>
      <protection/>
    </xf>
    <xf numFmtId="0" fontId="0" fillId="0" borderId="0">
      <alignment horizontal="justify" vertical="top" wrapText="1"/>
      <protection/>
    </xf>
    <xf numFmtId="0" fontId="0" fillId="0" borderId="0">
      <alignment horizontal="justify" vertical="top" wrapText="1"/>
      <protection/>
    </xf>
    <xf numFmtId="0" fontId="49" fillId="31" borderId="0" applyNumberFormat="0" applyBorder="0" applyAlignment="0" applyProtection="0"/>
    <xf numFmtId="0" fontId="9"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protection/>
    </xf>
    <xf numFmtId="0" fontId="9"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14" fillId="0" borderId="0">
      <alignment/>
      <protection/>
    </xf>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0" fontId="0" fillId="0" borderId="0" applyNumberFormat="0" applyFill="0" applyProtection="0">
      <alignment horizontal="justify" vertical="top" wrapText="1"/>
    </xf>
  </cellStyleXfs>
  <cellXfs count="275">
    <xf numFmtId="0" fontId="0" fillId="0" borderId="0" xfId="0" applyAlignment="1">
      <alignment/>
    </xf>
    <xf numFmtId="0" fontId="1" fillId="0" borderId="0" xfId="0" applyFont="1" applyAlignment="1">
      <alignment horizontal="left" vertical="top"/>
    </xf>
    <xf numFmtId="0" fontId="1" fillId="0" borderId="0" xfId="0" applyFont="1" applyBorder="1" applyAlignment="1">
      <alignment horizontal="center" vertical="center" wrapText="1"/>
    </xf>
    <xf numFmtId="0" fontId="0" fillId="0" borderId="0" xfId="0" applyBorder="1" applyAlignment="1">
      <alignment/>
    </xf>
    <xf numFmtId="0" fontId="0" fillId="0" borderId="0" xfId="0" applyBorder="1" applyAlignment="1">
      <alignment horizontal="justify" vertical="center"/>
    </xf>
    <xf numFmtId="3" fontId="0" fillId="0" borderId="0" xfId="0" applyNumberFormat="1" applyFont="1" applyBorder="1" applyAlignment="1">
      <alignment horizontal="center"/>
    </xf>
    <xf numFmtId="0" fontId="0" fillId="0" borderId="0" xfId="0" applyNumberFormat="1" applyBorder="1" applyAlignment="1">
      <alignment/>
    </xf>
    <xf numFmtId="0" fontId="0" fillId="0" borderId="0" xfId="0" applyFont="1" applyAlignment="1" applyProtection="1">
      <alignment/>
      <protection locked="0"/>
    </xf>
    <xf numFmtId="0" fontId="0" fillId="0" borderId="0" xfId="0" applyAlignment="1" applyProtection="1">
      <alignment/>
      <protection locked="0"/>
    </xf>
    <xf numFmtId="0" fontId="0" fillId="0" borderId="0" xfId="0" applyFont="1" applyAlignment="1">
      <alignment/>
    </xf>
    <xf numFmtId="0" fontId="0" fillId="0" borderId="0" xfId="0" applyFont="1" applyBorder="1" applyAlignment="1">
      <alignment horizontal="right"/>
    </xf>
    <xf numFmtId="3" fontId="1" fillId="0" borderId="0" xfId="0" applyNumberFormat="1" applyFont="1" applyBorder="1" applyAlignment="1">
      <alignment horizontal="center" wrapText="1"/>
    </xf>
    <xf numFmtId="0" fontId="0" fillId="0" borderId="0" xfId="0" applyFont="1" applyBorder="1" applyAlignment="1">
      <alignment/>
    </xf>
    <xf numFmtId="0" fontId="7" fillId="0" borderId="0" xfId="0" applyFont="1" applyAlignment="1">
      <alignment horizontal="left" vertical="top"/>
    </xf>
    <xf numFmtId="0" fontId="8" fillId="0" borderId="0" xfId="0" applyFont="1" applyAlignment="1">
      <alignment/>
    </xf>
    <xf numFmtId="0" fontId="8" fillId="0" borderId="0" xfId="0" applyFont="1" applyAlignment="1">
      <alignment horizontal="left" vertical="top"/>
    </xf>
    <xf numFmtId="0" fontId="0" fillId="0" borderId="0" xfId="0" applyAlignment="1">
      <alignment horizontal="left"/>
    </xf>
    <xf numFmtId="2" fontId="1" fillId="0" borderId="0" xfId="0" applyNumberFormat="1" applyFont="1" applyBorder="1" applyAlignment="1">
      <alignment horizontal="left" vertical="top"/>
    </xf>
    <xf numFmtId="2" fontId="1" fillId="0" borderId="0" xfId="0" applyNumberFormat="1" applyFont="1" applyBorder="1" applyAlignment="1">
      <alignment horizontal="left" vertical="top" wrapText="1"/>
    </xf>
    <xf numFmtId="2" fontId="1" fillId="0" borderId="0" xfId="0" applyNumberFormat="1" applyFont="1" applyBorder="1" applyAlignment="1">
      <alignment horizontal="left" vertical="top"/>
    </xf>
    <xf numFmtId="0" fontId="0" fillId="0" borderId="0" xfId="0" applyBorder="1" applyAlignment="1">
      <alignment horizontal="center"/>
    </xf>
    <xf numFmtId="4" fontId="0" fillId="0" borderId="0" xfId="0" applyNumberFormat="1" applyBorder="1" applyAlignment="1">
      <alignment/>
    </xf>
    <xf numFmtId="4" fontId="0" fillId="0" borderId="0" xfId="0" applyNumberFormat="1" applyFont="1" applyBorder="1" applyAlignment="1">
      <alignment/>
    </xf>
    <xf numFmtId="2" fontId="54" fillId="0" borderId="0" xfId="0" applyNumberFormat="1" applyFont="1" applyBorder="1" applyAlignment="1">
      <alignment horizontal="left" vertical="top"/>
    </xf>
    <xf numFmtId="0" fontId="0" fillId="0" borderId="0" xfId="0" applyFont="1" applyAlignment="1">
      <alignment horizontal="left"/>
    </xf>
    <xf numFmtId="4" fontId="0" fillId="0" borderId="0" xfId="0" applyNumberFormat="1" applyAlignment="1" applyProtection="1">
      <alignment/>
      <protection locked="0"/>
    </xf>
    <xf numFmtId="4" fontId="0" fillId="0" borderId="0" xfId="0" applyNumberFormat="1" applyFont="1" applyAlignment="1" applyProtection="1">
      <alignment/>
      <protection locked="0"/>
    </xf>
    <xf numFmtId="0" fontId="1" fillId="0" borderId="10" xfId="67" applyFont="1" applyBorder="1">
      <alignment/>
      <protection/>
    </xf>
    <xf numFmtId="0" fontId="1" fillId="0" borderId="11" xfId="0" applyFont="1" applyBorder="1" applyAlignment="1">
      <alignment horizontal="justify" vertical="center"/>
    </xf>
    <xf numFmtId="0" fontId="8" fillId="0" borderId="0" xfId="0" applyFont="1" applyBorder="1" applyAlignment="1">
      <alignment wrapText="1"/>
    </xf>
    <xf numFmtId="4" fontId="0" fillId="0" borderId="0" xfId="0" applyNumberFormat="1" applyAlignment="1" applyProtection="1">
      <alignment horizontal="center"/>
      <protection locked="0"/>
    </xf>
    <xf numFmtId="0" fontId="55" fillId="0" borderId="0" xfId="0" applyFont="1" applyAlignment="1">
      <alignment horizontal="left"/>
    </xf>
    <xf numFmtId="0" fontId="6" fillId="0" borderId="0" xfId="0" applyFont="1" applyAlignment="1" applyProtection="1">
      <alignment vertical="top"/>
      <protection locked="0"/>
    </xf>
    <xf numFmtId="0" fontId="0" fillId="0" borderId="0" xfId="0" applyFont="1" applyAlignment="1" applyProtection="1">
      <alignment horizontal="center"/>
      <protection locked="0"/>
    </xf>
    <xf numFmtId="4" fontId="0" fillId="0" borderId="0" xfId="0" applyNumberFormat="1" applyFont="1" applyAlignment="1">
      <alignment horizontal="right"/>
    </xf>
    <xf numFmtId="0" fontId="1" fillId="0" borderId="0" xfId="0" applyFont="1" applyAlignment="1">
      <alignment horizontal="left" vertical="center"/>
    </xf>
    <xf numFmtId="4" fontId="0" fillId="0" borderId="0" xfId="0" applyNumberFormat="1" applyFont="1" applyAlignment="1" applyProtection="1">
      <alignment horizontal="right"/>
      <protection locked="0"/>
    </xf>
    <xf numFmtId="0" fontId="1" fillId="0" borderId="0" xfId="0" applyFont="1" applyAlignment="1">
      <alignment vertical="top"/>
    </xf>
    <xf numFmtId="0" fontId="0" fillId="0" borderId="0" xfId="0" applyAlignment="1">
      <alignment vertical="top"/>
    </xf>
    <xf numFmtId="1" fontId="0" fillId="0" borderId="0" xfId="0" applyNumberFormat="1" applyAlignment="1">
      <alignment vertical="top"/>
    </xf>
    <xf numFmtId="0" fontId="0" fillId="0" borderId="0" xfId="59" applyFont="1">
      <alignment horizontal="justify" vertical="top" wrapText="1"/>
      <protection/>
    </xf>
    <xf numFmtId="4" fontId="0" fillId="0" borderId="0" xfId="0" applyNumberFormat="1" applyAlignment="1">
      <alignment/>
    </xf>
    <xf numFmtId="0" fontId="0" fillId="0" borderId="0" xfId="0" applyBorder="1" applyAlignment="1">
      <alignment horizontal="left"/>
    </xf>
    <xf numFmtId="0" fontId="1" fillId="0" borderId="0" xfId="0" applyFont="1" applyBorder="1" applyAlignment="1">
      <alignment horizontal="left" wrapText="1"/>
    </xf>
    <xf numFmtId="0" fontId="0" fillId="0" borderId="0" xfId="0" applyFont="1" applyBorder="1" applyAlignment="1">
      <alignment horizontal="left"/>
    </xf>
    <xf numFmtId="0" fontId="0" fillId="0" borderId="0" xfId="0" applyFont="1" applyBorder="1" applyAlignment="1">
      <alignment horizontal="left"/>
    </xf>
    <xf numFmtId="0" fontId="1" fillId="0" borderId="12" xfId="0" applyFont="1" applyBorder="1" applyAlignment="1">
      <alignment horizontal="left"/>
    </xf>
    <xf numFmtId="0" fontId="0" fillId="0" borderId="12" xfId="0" applyFont="1" applyBorder="1" applyAlignment="1">
      <alignment horizontal="left"/>
    </xf>
    <xf numFmtId="4" fontId="0" fillId="0" borderId="0" xfId="0" applyNumberFormat="1" applyBorder="1" applyAlignment="1" applyProtection="1">
      <alignment/>
      <protection locked="0"/>
    </xf>
    <xf numFmtId="0" fontId="0" fillId="0" borderId="0" xfId="0" applyBorder="1" applyAlignment="1" applyProtection="1">
      <alignment/>
      <protection locked="0"/>
    </xf>
    <xf numFmtId="0" fontId="0" fillId="0" borderId="0" xfId="0" applyFill="1" applyAlignment="1">
      <alignment/>
    </xf>
    <xf numFmtId="0" fontId="0" fillId="0" borderId="0" xfId="60" applyFont="1">
      <alignment horizontal="justify" vertical="top" wrapText="1"/>
      <protection/>
    </xf>
    <xf numFmtId="0" fontId="0" fillId="0" borderId="0" xfId="0" applyAlignment="1">
      <alignment horizontal="right"/>
    </xf>
    <xf numFmtId="0" fontId="0" fillId="0" borderId="0" xfId="0" applyAlignment="1" applyProtection="1">
      <alignment horizontal="center"/>
      <protection locked="0"/>
    </xf>
    <xf numFmtId="0" fontId="0" fillId="0" borderId="0" xfId="0" applyAlignment="1">
      <alignment horizontal="center"/>
    </xf>
    <xf numFmtId="0" fontId="1" fillId="0" borderId="12" xfId="0" applyFont="1" applyBorder="1" applyAlignment="1">
      <alignment horizontal="center"/>
    </xf>
    <xf numFmtId="0" fontId="0" fillId="0" borderId="0" xfId="0" applyFont="1" applyBorder="1" applyAlignment="1">
      <alignment horizontal="center"/>
    </xf>
    <xf numFmtId="0" fontId="0" fillId="0" borderId="12" xfId="0" applyFont="1" applyBorder="1" applyAlignment="1">
      <alignment horizontal="center"/>
    </xf>
    <xf numFmtId="0" fontId="1" fillId="0" borderId="0" xfId="0" applyFont="1" applyBorder="1" applyAlignment="1">
      <alignment horizontal="center" vertical="top"/>
    </xf>
    <xf numFmtId="0" fontId="5" fillId="0" borderId="0" xfId="0" applyFont="1" applyBorder="1" applyAlignment="1">
      <alignment horizontal="center" vertical="top" wrapText="1"/>
    </xf>
    <xf numFmtId="4" fontId="0" fillId="0" borderId="0" xfId="0" applyNumberFormat="1" applyBorder="1" applyAlignment="1">
      <alignment/>
    </xf>
    <xf numFmtId="4" fontId="1" fillId="0" borderId="0" xfId="0" applyNumberFormat="1" applyFont="1" applyBorder="1" applyAlignment="1">
      <alignment horizontal="center" wrapText="1"/>
    </xf>
    <xf numFmtId="4" fontId="0" fillId="0" borderId="0" xfId="0" applyNumberFormat="1" applyFont="1" applyBorder="1" applyAlignment="1">
      <alignment horizontal="right"/>
    </xf>
    <xf numFmtId="4" fontId="0" fillId="0" borderId="0" xfId="0" applyNumberFormat="1" applyFont="1" applyBorder="1" applyAlignment="1">
      <alignment/>
    </xf>
    <xf numFmtId="4" fontId="0" fillId="0" borderId="12" xfId="0" applyNumberFormat="1" applyFont="1" applyBorder="1" applyAlignment="1">
      <alignment horizontal="right"/>
    </xf>
    <xf numFmtId="4" fontId="1" fillId="0" borderId="11" xfId="0" applyNumberFormat="1" applyFont="1" applyBorder="1" applyAlignment="1">
      <alignment horizontal="right"/>
    </xf>
    <xf numFmtId="4" fontId="0" fillId="0" borderId="0" xfId="0" applyNumberFormat="1" applyFont="1" applyAlignment="1">
      <alignment/>
    </xf>
    <xf numFmtId="0" fontId="0" fillId="0" borderId="0" xfId="0" applyFont="1" applyAlignment="1">
      <alignment/>
    </xf>
    <xf numFmtId="2" fontId="0" fillId="0" borderId="0" xfId="0" applyNumberFormat="1" applyAlignment="1">
      <alignment horizontal="left" vertical="top"/>
    </xf>
    <xf numFmtId="0" fontId="0" fillId="0" borderId="0" xfId="0" applyFont="1" applyAlignment="1">
      <alignment vertical="top" wrapText="1"/>
    </xf>
    <xf numFmtId="4" fontId="0" fillId="0" borderId="0" xfId="0" applyNumberFormat="1" applyFont="1" applyAlignment="1">
      <alignment/>
    </xf>
    <xf numFmtId="0" fontId="0" fillId="0" borderId="0" xfId="0" applyFont="1" applyFill="1" applyAlignment="1">
      <alignment/>
    </xf>
    <xf numFmtId="0" fontId="1" fillId="0" borderId="0" xfId="0" applyFont="1" applyBorder="1" applyAlignment="1">
      <alignment vertical="center" wrapText="1"/>
    </xf>
    <xf numFmtId="0" fontId="7" fillId="0" borderId="0" xfId="0" applyFont="1" applyAlignment="1">
      <alignment/>
    </xf>
    <xf numFmtId="0" fontId="0" fillId="0" borderId="0" xfId="0" applyNumberFormat="1" applyFont="1" applyAlignment="1">
      <alignment horizontal="justify" vertical="top" wrapText="1"/>
    </xf>
    <xf numFmtId="0" fontId="0" fillId="0" borderId="0" xfId="0" applyFont="1" applyAlignment="1">
      <alignment horizontal="justify" vertical="center" wrapText="1"/>
    </xf>
    <xf numFmtId="4" fontId="0" fillId="0" borderId="0" xfId="0" applyNumberFormat="1" applyFont="1" applyAlignment="1">
      <alignment horizontal="justify" vertical="center" wrapText="1"/>
    </xf>
    <xf numFmtId="0" fontId="0" fillId="0" borderId="0" xfId="0" applyNumberFormat="1" applyFont="1" applyAlignment="1">
      <alignment horizontal="justify" vertical="center" wrapText="1"/>
    </xf>
    <xf numFmtId="0" fontId="0" fillId="0" borderId="0" xfId="0" applyFont="1" applyAlignment="1">
      <alignment vertical="center" wrapText="1"/>
    </xf>
    <xf numFmtId="0" fontId="0" fillId="0" borderId="0" xfId="0" applyFont="1" applyFill="1" applyAlignment="1" applyProtection="1">
      <alignment horizontal="center"/>
      <protection locked="0"/>
    </xf>
    <xf numFmtId="4" fontId="0" fillId="0" borderId="13" xfId="0" applyNumberFormat="1" applyBorder="1" applyAlignment="1" applyProtection="1">
      <alignment/>
      <protection locked="0"/>
    </xf>
    <xf numFmtId="4" fontId="0" fillId="0" borderId="0" xfId="0" applyNumberFormat="1" applyFont="1" applyAlignment="1">
      <alignment horizontal="justify" vertical="top" wrapText="1"/>
    </xf>
    <xf numFmtId="4" fontId="0" fillId="0" borderId="0" xfId="0" applyNumberFormat="1" applyFill="1" applyAlignment="1">
      <alignment/>
    </xf>
    <xf numFmtId="4" fontId="0" fillId="0" borderId="13" xfId="0" applyNumberFormat="1" applyBorder="1" applyAlignment="1" applyProtection="1">
      <alignment horizontal="right"/>
      <protection locked="0"/>
    </xf>
    <xf numFmtId="0" fontId="0" fillId="0" borderId="0" xfId="0" applyFont="1" applyAlignment="1">
      <alignment horizontal="right"/>
    </xf>
    <xf numFmtId="4" fontId="0" fillId="0" borderId="0" xfId="0" applyNumberFormat="1" applyBorder="1" applyAlignment="1" applyProtection="1">
      <alignment horizontal="right"/>
      <protection locked="0"/>
    </xf>
    <xf numFmtId="0" fontId="1" fillId="0" borderId="13" xfId="60" applyNumberFormat="1" applyFont="1" applyFill="1" applyBorder="1" applyAlignment="1" applyProtection="1">
      <alignment horizontal="center" vertical="top" wrapText="1"/>
      <protection locked="0"/>
    </xf>
    <xf numFmtId="0" fontId="10" fillId="0" borderId="0" xfId="0" applyFont="1" applyAlignment="1">
      <alignment/>
    </xf>
    <xf numFmtId="0" fontId="11" fillId="0" borderId="10" xfId="0" applyFont="1" applyBorder="1" applyAlignment="1">
      <alignment horizontal="justify" vertical="center"/>
    </xf>
    <xf numFmtId="0" fontId="11" fillId="0" borderId="12" xfId="0" applyFont="1" applyBorder="1" applyAlignment="1">
      <alignment horizontal="left"/>
    </xf>
    <xf numFmtId="0" fontId="11" fillId="0" borderId="12" xfId="0" applyFont="1" applyBorder="1" applyAlignment="1">
      <alignment horizontal="center"/>
    </xf>
    <xf numFmtId="192" fontId="10" fillId="0" borderId="0" xfId="0" applyNumberFormat="1" applyFont="1" applyAlignment="1">
      <alignment/>
    </xf>
    <xf numFmtId="0" fontId="12" fillId="0" borderId="0" xfId="0" applyFont="1" applyAlignment="1">
      <alignment vertical="top" wrapText="1"/>
    </xf>
    <xf numFmtId="2" fontId="1" fillId="0" borderId="10" xfId="0" applyNumberFormat="1" applyFont="1" applyBorder="1" applyAlignment="1">
      <alignment horizontal="left" vertical="top"/>
    </xf>
    <xf numFmtId="4" fontId="0" fillId="0" borderId="0" xfId="0" applyNumberFormat="1" applyFont="1" applyFill="1" applyAlignment="1">
      <alignment/>
    </xf>
    <xf numFmtId="4" fontId="0" fillId="0" borderId="13" xfId="0" applyNumberFormat="1" applyFill="1" applyBorder="1" applyAlignment="1" applyProtection="1">
      <alignment/>
      <protection locked="0"/>
    </xf>
    <xf numFmtId="0" fontId="1" fillId="0" borderId="13" xfId="60" applyNumberFormat="1" applyFont="1" applyFill="1" applyBorder="1" applyProtection="1">
      <alignment horizontal="justify" vertical="top" wrapText="1"/>
      <protection locked="0"/>
    </xf>
    <xf numFmtId="4" fontId="0" fillId="0" borderId="13" xfId="0" applyNumberFormat="1" applyFill="1" applyBorder="1" applyAlignment="1" applyProtection="1">
      <alignment horizontal="right"/>
      <protection locked="0"/>
    </xf>
    <xf numFmtId="4" fontId="0" fillId="0" borderId="0" xfId="0" applyNumberFormat="1" applyFont="1" applyFill="1" applyAlignment="1">
      <alignment horizontal="right"/>
    </xf>
    <xf numFmtId="0" fontId="0" fillId="0" borderId="0" xfId="0" applyFill="1" applyBorder="1" applyAlignment="1">
      <alignment/>
    </xf>
    <xf numFmtId="4" fontId="0" fillId="0" borderId="0" xfId="0" applyNumberFormat="1" applyFill="1" applyBorder="1" applyAlignment="1" applyProtection="1">
      <alignment/>
      <protection locked="0"/>
    </xf>
    <xf numFmtId="4" fontId="0" fillId="0" borderId="0" xfId="0" applyNumberFormat="1" applyFill="1" applyBorder="1" applyAlignment="1" applyProtection="1">
      <alignment horizontal="right"/>
      <protection locked="0"/>
    </xf>
    <xf numFmtId="0" fontId="0" fillId="0" borderId="0" xfId="0" applyFont="1" applyBorder="1" applyAlignment="1">
      <alignment horizontal="justify" vertical="center"/>
    </xf>
    <xf numFmtId="0" fontId="1" fillId="0" borderId="0" xfId="0" applyFont="1" applyBorder="1" applyAlignment="1">
      <alignment horizontal="left" vertical="top"/>
    </xf>
    <xf numFmtId="0" fontId="1" fillId="0" borderId="0" xfId="67" applyFont="1" applyBorder="1">
      <alignment/>
      <protection/>
    </xf>
    <xf numFmtId="4" fontId="1" fillId="0" borderId="0" xfId="0" applyNumberFormat="1" applyFont="1" applyBorder="1" applyAlignment="1">
      <alignment horizontal="right"/>
    </xf>
    <xf numFmtId="2" fontId="1" fillId="0" borderId="0" xfId="0" applyNumberFormat="1" applyFont="1" applyFill="1" applyBorder="1" applyAlignment="1">
      <alignment horizontal="left" vertical="top"/>
    </xf>
    <xf numFmtId="0" fontId="1" fillId="0" borderId="0" xfId="0" applyFont="1" applyAlignment="1">
      <alignment/>
    </xf>
    <xf numFmtId="2" fontId="54" fillId="0" borderId="10" xfId="0" applyNumberFormat="1" applyFont="1" applyBorder="1" applyAlignment="1">
      <alignment horizontal="left" vertical="top"/>
    </xf>
    <xf numFmtId="0" fontId="6" fillId="0" borderId="0" xfId="0" applyFont="1" applyAlignment="1">
      <alignment vertical="center" wrapText="1"/>
    </xf>
    <xf numFmtId="0" fontId="1" fillId="0" borderId="0" xfId="0" applyFont="1" applyAlignment="1">
      <alignment vertical="center" wrapText="1"/>
    </xf>
    <xf numFmtId="0" fontId="4" fillId="0" borderId="0" xfId="0" applyFont="1" applyBorder="1" applyAlignment="1">
      <alignment horizontal="left"/>
    </xf>
    <xf numFmtId="0" fontId="4" fillId="0" borderId="0" xfId="0" applyFont="1" applyAlignment="1">
      <alignment horizontal="left" indent="15"/>
    </xf>
    <xf numFmtId="0" fontId="4" fillId="0" borderId="0" xfId="56" applyFont="1" applyFill="1" applyAlignment="1" applyProtection="1">
      <alignment/>
      <protection/>
    </xf>
    <xf numFmtId="0" fontId="13" fillId="0" borderId="0" xfId="0" applyFont="1" applyAlignment="1">
      <alignment wrapText="1"/>
    </xf>
    <xf numFmtId="0" fontId="0" fillId="0" borderId="0" xfId="60" applyFont="1" applyProtection="1">
      <alignment horizontal="justify" vertical="top" wrapText="1"/>
      <protection locked="0"/>
    </xf>
    <xf numFmtId="0" fontId="1" fillId="0" borderId="0" xfId="60" applyFont="1" applyProtection="1">
      <alignment horizontal="justify" vertical="top" wrapText="1"/>
      <protection locked="0"/>
    </xf>
    <xf numFmtId="49" fontId="0" fillId="0" borderId="0" xfId="0" applyNumberFormat="1" applyFont="1" applyFill="1" applyAlignment="1">
      <alignment horizontal="justify" wrapText="1"/>
    </xf>
    <xf numFmtId="0" fontId="0" fillId="0" borderId="0" xfId="0" applyFont="1" applyFill="1" applyAlignment="1">
      <alignment horizontal="right"/>
    </xf>
    <xf numFmtId="0" fontId="0" fillId="0" borderId="0" xfId="60" applyFont="1" applyFill="1" applyProtection="1">
      <alignment horizontal="justify" vertical="top" wrapText="1"/>
      <protection locked="0"/>
    </xf>
    <xf numFmtId="4" fontId="0" fillId="0" borderId="0" xfId="0" applyNumberFormat="1" applyFill="1" applyAlignment="1" applyProtection="1">
      <alignment/>
      <protection locked="0"/>
    </xf>
    <xf numFmtId="0" fontId="0" fillId="0" borderId="0" xfId="0" applyFill="1" applyAlignment="1" applyProtection="1">
      <alignment horizontal="right"/>
      <protection locked="0"/>
    </xf>
    <xf numFmtId="0" fontId="0" fillId="0" borderId="0" xfId="0" applyFill="1" applyAlignment="1" applyProtection="1">
      <alignment/>
      <protection locked="0"/>
    </xf>
    <xf numFmtId="0" fontId="1" fillId="0" borderId="0" xfId="60" applyNumberFormat="1" applyFont="1" applyProtection="1">
      <alignment horizontal="justify" vertical="top" wrapText="1"/>
      <protection locked="0"/>
    </xf>
    <xf numFmtId="4" fontId="0" fillId="0" borderId="0" xfId="0" applyNumberFormat="1" applyAlignment="1" applyProtection="1">
      <alignment horizontal="right"/>
      <protection locked="0"/>
    </xf>
    <xf numFmtId="0" fontId="0" fillId="0" borderId="0" xfId="0" applyFont="1" applyBorder="1" applyAlignment="1">
      <alignment horizontal="justify" vertical="center"/>
    </xf>
    <xf numFmtId="0" fontId="0" fillId="0" borderId="0" xfId="0" applyFont="1" applyBorder="1" applyAlignment="1">
      <alignment horizontal="left"/>
    </xf>
    <xf numFmtId="0" fontId="0" fillId="0" borderId="0" xfId="0" applyFont="1" applyBorder="1" applyAlignment="1">
      <alignment horizontal="center"/>
    </xf>
    <xf numFmtId="0" fontId="1" fillId="0" borderId="10" xfId="67" applyFont="1" applyBorder="1">
      <alignment/>
      <protection/>
    </xf>
    <xf numFmtId="0" fontId="1" fillId="0" borderId="12" xfId="0" applyFont="1" applyBorder="1" applyAlignment="1">
      <alignment horizontal="left"/>
    </xf>
    <xf numFmtId="0" fontId="1" fillId="0" borderId="12" xfId="0" applyFont="1" applyBorder="1" applyAlignment="1">
      <alignment horizontal="center"/>
    </xf>
    <xf numFmtId="4" fontId="1" fillId="0" borderId="12" xfId="0" applyNumberFormat="1" applyFont="1" applyBorder="1" applyAlignment="1">
      <alignment/>
    </xf>
    <xf numFmtId="4" fontId="1" fillId="0" borderId="11" xfId="0" applyNumberFormat="1" applyFont="1" applyBorder="1" applyAlignment="1">
      <alignment/>
    </xf>
    <xf numFmtId="4" fontId="0" fillId="0" borderId="0" xfId="0" applyNumberFormat="1" applyFont="1" applyAlignment="1">
      <alignment horizontal="right"/>
    </xf>
    <xf numFmtId="3" fontId="0" fillId="0" borderId="0" xfId="0" applyNumberFormat="1" applyFont="1" applyFill="1" applyAlignment="1">
      <alignment horizontal="justify" wrapText="1"/>
    </xf>
    <xf numFmtId="49" fontId="0" fillId="0" borderId="0" xfId="0" applyNumberFormat="1" applyFont="1" applyAlignment="1">
      <alignment horizontal="justify" wrapText="1"/>
    </xf>
    <xf numFmtId="2" fontId="1" fillId="0" borderId="0" xfId="0" applyNumberFormat="1" applyFont="1" applyAlignment="1">
      <alignment horizontal="left" vertical="top"/>
    </xf>
    <xf numFmtId="2" fontId="1" fillId="0" borderId="0" xfId="0" applyNumberFormat="1" applyFont="1" applyAlignment="1">
      <alignment horizontal="left" vertical="top"/>
    </xf>
    <xf numFmtId="0" fontId="1" fillId="0" borderId="0" xfId="0" applyFont="1" applyAlignment="1">
      <alignment horizontal="justify" vertical="center"/>
    </xf>
    <xf numFmtId="0" fontId="1" fillId="0" borderId="0" xfId="0" applyFont="1" applyAlignment="1">
      <alignment horizontal="left"/>
    </xf>
    <xf numFmtId="0" fontId="1" fillId="0" borderId="0" xfId="0" applyFont="1" applyAlignment="1">
      <alignment horizontal="center"/>
    </xf>
    <xf numFmtId="4" fontId="1" fillId="0" borderId="0" xfId="0" applyNumberFormat="1" applyFont="1" applyAlignment="1">
      <alignment/>
    </xf>
    <xf numFmtId="2" fontId="1" fillId="0" borderId="12" xfId="0" applyNumberFormat="1" applyFont="1" applyBorder="1" applyAlignment="1">
      <alignment horizontal="left" vertical="top"/>
    </xf>
    <xf numFmtId="4" fontId="1" fillId="0" borderId="12" xfId="0" applyNumberFormat="1" applyFont="1" applyBorder="1" applyAlignment="1">
      <alignment/>
    </xf>
    <xf numFmtId="4" fontId="1" fillId="0" borderId="11" xfId="0" applyNumberFormat="1" applyFont="1" applyBorder="1" applyAlignment="1">
      <alignment/>
    </xf>
    <xf numFmtId="0" fontId="0" fillId="0" borderId="0" xfId="0" applyAlignment="1">
      <alignment horizontal="justify" vertical="center"/>
    </xf>
    <xf numFmtId="2" fontId="11" fillId="0" borderId="0" xfId="0" applyNumberFormat="1" applyFont="1" applyAlignment="1">
      <alignment horizontal="left" vertical="top"/>
    </xf>
    <xf numFmtId="4" fontId="11" fillId="0" borderId="12" xfId="0" applyNumberFormat="1" applyFont="1" applyBorder="1" applyAlignment="1">
      <alignment/>
    </xf>
    <xf numFmtId="0" fontId="11" fillId="0" borderId="0" xfId="0" applyFont="1" applyAlignment="1">
      <alignment horizontal="justify" vertical="center"/>
    </xf>
    <xf numFmtId="0" fontId="11" fillId="0" borderId="0" xfId="0" applyFont="1" applyAlignment="1">
      <alignment horizontal="left"/>
    </xf>
    <xf numFmtId="0" fontId="11" fillId="0" borderId="0" xfId="0" applyFont="1" applyAlignment="1">
      <alignment horizontal="center"/>
    </xf>
    <xf numFmtId="4" fontId="11" fillId="0" borderId="0" xfId="0" applyNumberFormat="1" applyFont="1" applyAlignment="1">
      <alignment/>
    </xf>
    <xf numFmtId="0" fontId="10" fillId="0" borderId="0" xfId="0" applyFont="1" applyAlignment="1">
      <alignment horizontal="justify" vertical="center"/>
    </xf>
    <xf numFmtId="0" fontId="10" fillId="0" borderId="0" xfId="0" applyFont="1" applyAlignment="1">
      <alignment horizontal="left"/>
    </xf>
    <xf numFmtId="0" fontId="10" fillId="0" borderId="0" xfId="0" applyFont="1" applyAlignment="1">
      <alignment horizontal="center"/>
    </xf>
    <xf numFmtId="4" fontId="10" fillId="0" borderId="0" xfId="0" applyNumberFormat="1" applyFont="1" applyAlignment="1">
      <alignment/>
    </xf>
    <xf numFmtId="4" fontId="1" fillId="0" borderId="0" xfId="48" applyNumberFormat="1" applyFont="1" applyAlignment="1">
      <alignment horizontal="center" wrapText="1"/>
      <protection/>
    </xf>
    <xf numFmtId="0" fontId="0" fillId="0" borderId="0" xfId="48" applyFont="1" applyAlignment="1">
      <alignment horizontal="center" vertical="center" wrapText="1"/>
      <protection/>
    </xf>
    <xf numFmtId="4" fontId="56" fillId="0" borderId="0" xfId="0" applyNumberFormat="1" applyFont="1" applyAlignment="1">
      <alignment horizontal="center" vertical="center" wrapText="1"/>
    </xf>
    <xf numFmtId="4" fontId="57" fillId="0" borderId="0" xfId="65" applyNumberFormat="1" applyFont="1" applyAlignment="1">
      <alignment horizontal="center" vertical="center" wrapText="1"/>
      <protection/>
    </xf>
    <xf numFmtId="49" fontId="56" fillId="0" borderId="0" xfId="0" applyNumberFormat="1" applyFont="1" applyAlignment="1">
      <alignment vertical="top" wrapText="1" shrinkToFit="1"/>
    </xf>
    <xf numFmtId="49" fontId="56" fillId="0" borderId="0" xfId="0" applyNumberFormat="1" applyFont="1" applyAlignment="1">
      <alignment wrapText="1" shrinkToFit="1"/>
    </xf>
    <xf numFmtId="0" fontId="56" fillId="0" borderId="0" xfId="0" applyFont="1" applyAlignment="1">
      <alignment horizontal="center" vertical="center" wrapText="1"/>
    </xf>
    <xf numFmtId="0" fontId="0" fillId="0" borderId="0" xfId="60">
      <alignment horizontal="justify" vertical="top" wrapText="1"/>
      <protection/>
    </xf>
    <xf numFmtId="0" fontId="1" fillId="0" borderId="13" xfId="60" applyFont="1" applyBorder="1" applyProtection="1">
      <alignment horizontal="justify" vertical="top" wrapText="1"/>
      <protection locked="0"/>
    </xf>
    <xf numFmtId="0" fontId="1" fillId="0" borderId="13" xfId="60" applyFont="1" applyBorder="1" applyAlignment="1" applyProtection="1">
      <alignment horizontal="center" vertical="top" wrapText="1"/>
      <protection locked="0"/>
    </xf>
    <xf numFmtId="0" fontId="1" fillId="0" borderId="0" xfId="60" applyFont="1" applyAlignment="1" applyProtection="1">
      <alignment horizontal="center" vertical="top" wrapText="1"/>
      <protection locked="0"/>
    </xf>
    <xf numFmtId="0" fontId="0" fillId="0" borderId="0" xfId="62">
      <alignment horizontal="justify" vertical="top" wrapText="1"/>
      <protection/>
    </xf>
    <xf numFmtId="4" fontId="0" fillId="0" borderId="0" xfId="62" applyNumberFormat="1">
      <alignment horizontal="justify" vertical="top" wrapText="1"/>
      <protection/>
    </xf>
    <xf numFmtId="0" fontId="0" fillId="0" borderId="0" xfId="60" applyProtection="1">
      <alignment horizontal="justify" vertical="top" wrapText="1"/>
      <protection locked="0"/>
    </xf>
    <xf numFmtId="0" fontId="0" fillId="0" borderId="0" xfId="0" applyAlignment="1" applyProtection="1">
      <alignment horizontal="right"/>
      <protection locked="0"/>
    </xf>
    <xf numFmtId="0" fontId="1" fillId="0" borderId="0" xfId="67" applyFont="1">
      <alignment/>
      <protection/>
    </xf>
    <xf numFmtId="0" fontId="0" fillId="0" borderId="0" xfId="0" applyFont="1" applyAlignment="1">
      <alignment horizontal="left"/>
    </xf>
    <xf numFmtId="0" fontId="0" fillId="0" borderId="0" xfId="0" applyFont="1" applyAlignment="1">
      <alignment horizontal="center"/>
    </xf>
    <xf numFmtId="4" fontId="1" fillId="0" borderId="0" xfId="0" applyNumberFormat="1" applyFont="1" applyAlignment="1">
      <alignment horizontal="right"/>
    </xf>
    <xf numFmtId="0" fontId="1" fillId="0" borderId="0" xfId="60" applyFont="1" applyBorder="1" applyProtection="1">
      <alignment horizontal="justify" vertical="top" wrapText="1"/>
      <protection locked="0"/>
    </xf>
    <xf numFmtId="0" fontId="1" fillId="0" borderId="0" xfId="60" applyFont="1" applyBorder="1" applyAlignment="1" applyProtection="1">
      <alignment horizontal="center" vertical="top" wrapText="1"/>
      <protection locked="0"/>
    </xf>
    <xf numFmtId="0" fontId="1" fillId="0" borderId="13" xfId="60" applyFont="1" applyFill="1" applyBorder="1" applyAlignment="1" applyProtection="1">
      <alignment horizontal="center" vertical="top" wrapText="1"/>
      <protection locked="0"/>
    </xf>
    <xf numFmtId="2" fontId="54" fillId="0" borderId="10" xfId="0" applyNumberFormat="1" applyFont="1" applyFill="1" applyBorder="1" applyAlignment="1">
      <alignment horizontal="left" vertical="top"/>
    </xf>
    <xf numFmtId="0" fontId="1" fillId="0" borderId="0" xfId="0" applyFont="1" applyBorder="1" applyAlignment="1">
      <alignment horizontal="left"/>
    </xf>
    <xf numFmtId="0" fontId="1" fillId="0" borderId="0" xfId="0" applyFont="1" applyBorder="1" applyAlignment="1">
      <alignment horizontal="center"/>
    </xf>
    <xf numFmtId="4" fontId="1" fillId="0" borderId="0" xfId="0" applyNumberFormat="1" applyFont="1" applyBorder="1" applyAlignment="1">
      <alignment/>
    </xf>
    <xf numFmtId="2" fontId="1" fillId="0" borderId="0" xfId="0" applyNumberFormat="1" applyFont="1" applyFill="1" applyAlignment="1">
      <alignment horizontal="left" vertical="top"/>
    </xf>
    <xf numFmtId="0" fontId="1" fillId="0" borderId="0" xfId="60" applyFont="1" applyFill="1" applyBorder="1" applyProtection="1">
      <alignment horizontal="justify" vertical="top" wrapText="1"/>
      <protection locked="0"/>
    </xf>
    <xf numFmtId="0" fontId="1" fillId="0" borderId="0" xfId="60" applyFont="1" applyFill="1" applyBorder="1" applyAlignment="1" applyProtection="1">
      <alignment horizontal="center" vertical="top" wrapText="1"/>
      <protection locked="0"/>
    </xf>
    <xf numFmtId="192" fontId="0" fillId="0" borderId="0" xfId="0" applyNumberFormat="1" applyAlignment="1">
      <alignment/>
    </xf>
    <xf numFmtId="0" fontId="0" fillId="0" borderId="0" xfId="62" applyFill="1">
      <alignment horizontal="justify" vertical="top" wrapText="1"/>
      <protection/>
    </xf>
    <xf numFmtId="4" fontId="11" fillId="0" borderId="11" xfId="0" applyNumberFormat="1" applyFont="1" applyBorder="1" applyAlignment="1">
      <alignment/>
    </xf>
    <xf numFmtId="0" fontId="0" fillId="0" borderId="0" xfId="0" applyFont="1" applyFill="1" applyBorder="1" applyAlignment="1">
      <alignment/>
    </xf>
    <xf numFmtId="2" fontId="1" fillId="0" borderId="10" xfId="0" applyNumberFormat="1" applyFont="1" applyFill="1" applyBorder="1" applyAlignment="1">
      <alignment horizontal="left" vertical="top"/>
    </xf>
    <xf numFmtId="0" fontId="1" fillId="0" borderId="11" xfId="0" applyFont="1" applyFill="1" applyBorder="1" applyAlignment="1">
      <alignment horizontal="justify" vertical="center"/>
    </xf>
    <xf numFmtId="0" fontId="0" fillId="0" borderId="0" xfId="0" applyFont="1" applyFill="1" applyBorder="1" applyAlignment="1">
      <alignment horizontal="left"/>
    </xf>
    <xf numFmtId="3" fontId="0" fillId="0" borderId="0" xfId="0" applyNumberFormat="1" applyFont="1" applyFill="1" applyBorder="1" applyAlignment="1">
      <alignment horizontal="center"/>
    </xf>
    <xf numFmtId="4" fontId="0" fillId="0" borderId="0" xfId="0" applyNumberFormat="1" applyFont="1" applyFill="1" applyBorder="1" applyAlignment="1">
      <alignment/>
    </xf>
    <xf numFmtId="0" fontId="1" fillId="0" borderId="0" xfId="0" applyFont="1" applyFill="1" applyBorder="1" applyAlignment="1">
      <alignment horizontal="justify" vertical="top"/>
    </xf>
    <xf numFmtId="0" fontId="0" fillId="0" borderId="0" xfId="0" applyFont="1" applyAlignment="1">
      <alignment vertical="top" wrapText="1"/>
    </xf>
    <xf numFmtId="0" fontId="1" fillId="0" borderId="11" xfId="0" applyFont="1" applyFill="1" applyBorder="1" applyAlignment="1">
      <alignment horizontal="justify" vertical="top"/>
    </xf>
    <xf numFmtId="0" fontId="0" fillId="0" borderId="0" xfId="0" applyFont="1" applyFill="1" applyBorder="1" applyAlignment="1">
      <alignment horizontal="left"/>
    </xf>
    <xf numFmtId="0" fontId="0" fillId="0" borderId="0" xfId="0" applyFont="1" applyFill="1" applyBorder="1" applyAlignment="1">
      <alignment horizontal="center"/>
    </xf>
    <xf numFmtId="4" fontId="0" fillId="0" borderId="0" xfId="0" applyNumberFormat="1" applyFont="1" applyFill="1" applyAlignment="1">
      <alignment horizontal="right"/>
    </xf>
    <xf numFmtId="4" fontId="0" fillId="0" borderId="0" xfId="0" applyNumberFormat="1" applyFont="1" applyFill="1" applyBorder="1" applyAlignment="1">
      <alignment horizontal="right"/>
    </xf>
    <xf numFmtId="0" fontId="1" fillId="0" borderId="0" xfId="62" applyFont="1">
      <alignment horizontal="justify" vertical="top" wrapText="1"/>
      <protection/>
    </xf>
    <xf numFmtId="0" fontId="0" fillId="0" borderId="0" xfId="59" applyFont="1">
      <alignment horizontal="justify" vertical="top" wrapText="1"/>
      <protection/>
    </xf>
    <xf numFmtId="49" fontId="0" fillId="0" borderId="0" xfId="0" applyNumberFormat="1" applyFont="1" applyAlignment="1">
      <alignment horizontal="left" vertical="top" wrapText="1"/>
    </xf>
    <xf numFmtId="0" fontId="0" fillId="0" borderId="0" xfId="0" applyFont="1" applyAlignment="1">
      <alignment vertical="top"/>
    </xf>
    <xf numFmtId="49" fontId="1" fillId="0" borderId="0" xfId="0" applyNumberFormat="1" applyFont="1" applyAlignment="1">
      <alignment horizontal="left" vertical="top" wrapText="1"/>
    </xf>
    <xf numFmtId="0" fontId="0" fillId="0" borderId="0" xfId="0" applyFont="1" applyAlignment="1">
      <alignment/>
    </xf>
    <xf numFmtId="2" fontId="54" fillId="0" borderId="0" xfId="0" applyNumberFormat="1" applyFont="1" applyFill="1" applyBorder="1" applyAlignment="1">
      <alignment horizontal="left" vertical="top"/>
    </xf>
    <xf numFmtId="0" fontId="0" fillId="0" borderId="14" xfId="59" applyFont="1" applyBorder="1" applyProtection="1">
      <alignment horizontal="justify" vertical="top" wrapText="1"/>
      <protection locked="0"/>
    </xf>
    <xf numFmtId="0" fontId="0" fillId="0" borderId="0" xfId="0" applyFont="1" applyFill="1" applyAlignment="1" applyProtection="1">
      <alignment horizontal="left"/>
      <protection locked="0"/>
    </xf>
    <xf numFmtId="0" fontId="0" fillId="0" borderId="0" xfId="59" applyFont="1" applyAlignment="1" applyProtection="1">
      <alignment horizontal="center" vertical="top" wrapText="1"/>
      <protection locked="0"/>
    </xf>
    <xf numFmtId="4" fontId="0" fillId="0" borderId="14" xfId="0" applyNumberFormat="1" applyFont="1" applyFill="1" applyBorder="1" applyAlignment="1" applyProtection="1">
      <alignment horizontal="center"/>
      <protection locked="0"/>
    </xf>
    <xf numFmtId="4" fontId="0" fillId="0" borderId="14" xfId="59" applyNumberFormat="1" applyFont="1" applyBorder="1" applyProtection="1">
      <alignment horizontal="justify" vertical="top" wrapText="1"/>
      <protection locked="0"/>
    </xf>
    <xf numFmtId="0" fontId="0" fillId="0" borderId="0" xfId="59" applyFont="1" applyProtection="1">
      <alignment horizontal="justify" vertical="top" wrapText="1"/>
      <protection locked="0"/>
    </xf>
    <xf numFmtId="4" fontId="0" fillId="0" borderId="0" xfId="59" applyNumberFormat="1" applyFont="1" applyProtection="1">
      <alignment horizontal="justify" vertical="top" wrapText="1"/>
      <protection locked="0"/>
    </xf>
    <xf numFmtId="0" fontId="1" fillId="0" borderId="15" xfId="0" applyFont="1" applyBorder="1" applyAlignment="1">
      <alignment horizontal="left" vertical="center"/>
    </xf>
    <xf numFmtId="0" fontId="1" fillId="0" borderId="15" xfId="0" applyFont="1" applyBorder="1" applyAlignment="1">
      <alignment horizontal="center" vertical="center"/>
    </xf>
    <xf numFmtId="4" fontId="1" fillId="0" borderId="0" xfId="0" applyNumberFormat="1" applyFont="1" applyBorder="1" applyAlignment="1">
      <alignment horizontal="left" vertical="center"/>
    </xf>
    <xf numFmtId="4" fontId="1" fillId="0" borderId="0" xfId="0" applyNumberFormat="1" applyFont="1" applyBorder="1" applyAlignment="1">
      <alignment vertical="center"/>
    </xf>
    <xf numFmtId="0" fontId="1" fillId="0" borderId="0" xfId="0" applyFont="1" applyFill="1" applyAlignment="1">
      <alignment horizontal="left" vertical="top"/>
    </xf>
    <xf numFmtId="0" fontId="1" fillId="0" borderId="0" xfId="0" applyFont="1" applyFill="1" applyAlignment="1">
      <alignment vertical="center"/>
    </xf>
    <xf numFmtId="4" fontId="0" fillId="0" borderId="0" xfId="0" applyNumberFormat="1" applyFont="1" applyFill="1" applyAlignment="1">
      <alignment horizontal="right"/>
    </xf>
    <xf numFmtId="0" fontId="0" fillId="0" borderId="0" xfId="0" applyFont="1" applyFill="1" applyAlignment="1" applyProtection="1">
      <alignment horizontal="center"/>
      <protection locked="0"/>
    </xf>
    <xf numFmtId="0" fontId="0" fillId="0" borderId="0" xfId="0" applyFont="1" applyAlignment="1" applyProtection="1">
      <alignment horizontal="center"/>
      <protection locked="0"/>
    </xf>
    <xf numFmtId="4" fontId="0" fillId="0" borderId="0" xfId="0" applyNumberFormat="1" applyFont="1" applyAlignment="1">
      <alignment horizontal="right"/>
    </xf>
    <xf numFmtId="0" fontId="1" fillId="0" borderId="0" xfId="0" applyFont="1" applyFill="1" applyAlignment="1">
      <alignment horizontal="left" vertical="center"/>
    </xf>
    <xf numFmtId="0" fontId="1" fillId="0" borderId="0" xfId="0" applyFont="1" applyFill="1" applyAlignment="1">
      <alignment/>
    </xf>
    <xf numFmtId="0" fontId="1" fillId="0" borderId="0" xfId="0" applyFont="1" applyAlignment="1">
      <alignment horizontal="left" vertical="top"/>
    </xf>
    <xf numFmtId="4" fontId="0" fillId="0" borderId="0" xfId="0" applyNumberFormat="1" applyFont="1" applyAlignment="1" applyProtection="1">
      <alignment horizontal="right"/>
      <protection locked="0"/>
    </xf>
    <xf numFmtId="0" fontId="0" fillId="0" borderId="0" xfId="0" applyAlignment="1" applyProtection="1">
      <alignment/>
      <protection locked="0"/>
    </xf>
    <xf numFmtId="49" fontId="1" fillId="0" borderId="0" xfId="0" applyNumberFormat="1" applyFont="1" applyFill="1" applyAlignment="1">
      <alignment horizontal="left" vertical="top"/>
    </xf>
    <xf numFmtId="0" fontId="1" fillId="0" borderId="16" xfId="0" applyFont="1" applyBorder="1" applyAlignment="1">
      <alignment vertical="center"/>
    </xf>
    <xf numFmtId="0" fontId="1" fillId="0" borderId="16" xfId="0" applyFont="1" applyBorder="1" applyAlignment="1">
      <alignment horizontal="left" vertical="center"/>
    </xf>
    <xf numFmtId="0" fontId="1" fillId="0" borderId="16" xfId="0" applyFont="1" applyBorder="1" applyAlignment="1">
      <alignment horizontal="center" vertical="center"/>
    </xf>
    <xf numFmtId="4" fontId="1" fillId="0" borderId="16" xfId="0" applyNumberFormat="1" applyFont="1" applyBorder="1" applyAlignment="1">
      <alignment horizontal="left" vertical="center"/>
    </xf>
    <xf numFmtId="4" fontId="1" fillId="0" borderId="16" xfId="0" applyNumberFormat="1" applyFont="1" applyBorder="1" applyAlignment="1">
      <alignment vertical="center"/>
    </xf>
    <xf numFmtId="0" fontId="1" fillId="0" borderId="0" xfId="0" applyFont="1" applyBorder="1" applyAlignment="1">
      <alignment horizontal="right" vertical="center"/>
    </xf>
    <xf numFmtId="0" fontId="1" fillId="0" borderId="0" xfId="0" applyFont="1" applyBorder="1" applyAlignment="1">
      <alignment horizontal="left" vertical="center"/>
    </xf>
    <xf numFmtId="0" fontId="0" fillId="0" borderId="0" xfId="0" applyFont="1" applyBorder="1" applyAlignment="1" applyProtection="1">
      <alignment horizontal="center"/>
      <protection locked="0"/>
    </xf>
    <xf numFmtId="4" fontId="0" fillId="0" borderId="0" xfId="0" applyNumberFormat="1" applyFont="1" applyBorder="1" applyAlignment="1" applyProtection="1">
      <alignment horizontal="right"/>
      <protection locked="0"/>
    </xf>
    <xf numFmtId="0" fontId="1" fillId="0" borderId="0" xfId="0" applyFont="1" applyFill="1" applyAlignment="1" applyProtection="1">
      <alignment/>
      <protection locked="0"/>
    </xf>
    <xf numFmtId="0" fontId="0" fillId="0" borderId="0" xfId="60" applyFill="1">
      <alignment horizontal="justify" vertical="top" wrapText="1"/>
      <protection/>
    </xf>
    <xf numFmtId="0" fontId="0" fillId="0" borderId="0" xfId="66" applyFont="1" applyAlignment="1">
      <alignment horizontal="justify" vertical="top" wrapText="1"/>
      <protection/>
    </xf>
    <xf numFmtId="0" fontId="1" fillId="0" borderId="0" xfId="66" applyFont="1" applyAlignment="1">
      <alignment horizontal="justify" vertical="top" wrapText="1"/>
      <protection/>
    </xf>
    <xf numFmtId="0" fontId="0" fillId="0" borderId="0" xfId="66" applyFont="1" applyFill="1" applyAlignment="1">
      <alignment horizontal="justify" vertical="top" wrapText="1"/>
      <protection/>
    </xf>
    <xf numFmtId="0" fontId="0" fillId="0" borderId="0" xfId="60" applyFill="1" applyProtection="1">
      <alignment horizontal="justify" vertical="top" wrapText="1"/>
      <protection locked="0"/>
    </xf>
    <xf numFmtId="0" fontId="0" fillId="0" borderId="0" xfId="0" applyFont="1" applyFill="1" applyAlignment="1" applyProtection="1">
      <alignment/>
      <protection locked="0"/>
    </xf>
    <xf numFmtId="4" fontId="0" fillId="0" borderId="0" xfId="0" applyNumberFormat="1" applyFont="1" applyFill="1" applyAlignment="1" applyProtection="1">
      <alignment/>
      <protection locked="0"/>
    </xf>
    <xf numFmtId="0" fontId="0" fillId="0" borderId="0" xfId="0" applyFont="1" applyFill="1" applyAlignment="1" applyProtection="1">
      <alignment horizontal="right"/>
      <protection locked="0"/>
    </xf>
    <xf numFmtId="0" fontId="0" fillId="0" borderId="0" xfId="0" applyFont="1" applyFill="1" applyAlignment="1">
      <alignment horizontal="left"/>
    </xf>
    <xf numFmtId="0" fontId="1" fillId="0" borderId="13" xfId="60" applyFont="1" applyFill="1" applyBorder="1" applyProtection="1">
      <alignment horizontal="justify" vertical="top" wrapText="1"/>
      <protection locked="0"/>
    </xf>
    <xf numFmtId="0" fontId="1" fillId="0" borderId="0" xfId="60" applyFont="1" applyFill="1" applyProtection="1">
      <alignment horizontal="justify" vertical="top" wrapText="1"/>
      <protection locked="0"/>
    </xf>
    <xf numFmtId="0" fontId="1" fillId="0" borderId="0" xfId="60" applyFont="1" applyFill="1" applyAlignment="1" applyProtection="1">
      <alignment horizontal="center" vertical="top" wrapText="1"/>
      <protection locked="0"/>
    </xf>
    <xf numFmtId="4" fontId="0" fillId="0" borderId="0" xfId="0" applyNumberFormat="1" applyFill="1" applyAlignment="1" applyProtection="1">
      <alignment horizontal="right"/>
      <protection locked="0"/>
    </xf>
    <xf numFmtId="0" fontId="0" fillId="0" borderId="0" xfId="60">
      <alignment horizontal="justify" vertical="top" wrapText="1"/>
      <protection/>
    </xf>
    <xf numFmtId="0" fontId="1" fillId="0" borderId="0" xfId="0" applyFont="1" applyFill="1" applyAlignment="1">
      <alignment horizontal="left" vertical="top"/>
    </xf>
    <xf numFmtId="0" fontId="0" fillId="0" borderId="0" xfId="0" applyNumberFormat="1" applyFont="1" applyAlignment="1">
      <alignment horizontal="justify" vertical="center" wrapText="1"/>
    </xf>
    <xf numFmtId="3" fontId="0" fillId="0" borderId="0" xfId="0" applyNumberFormat="1" applyFont="1" applyFill="1" applyAlignment="1">
      <alignment horizontal="justify" wrapText="1"/>
    </xf>
    <xf numFmtId="0" fontId="0" fillId="0" borderId="0" xfId="60" applyFont="1" applyFill="1">
      <alignment horizontal="justify" vertical="top" wrapText="1"/>
      <protection/>
    </xf>
    <xf numFmtId="0" fontId="0" fillId="0" borderId="0" xfId="60" applyProtection="1">
      <alignment horizontal="justify" vertical="top" wrapText="1"/>
      <protection locked="0"/>
    </xf>
    <xf numFmtId="0" fontId="1" fillId="0" borderId="0" xfId="62" applyFont="1">
      <alignment horizontal="justify" vertical="top" wrapText="1"/>
      <protection/>
    </xf>
    <xf numFmtId="0" fontId="0" fillId="0" borderId="0" xfId="60" applyFill="1" applyProtection="1">
      <alignment horizontal="justify" vertical="top" wrapText="1"/>
      <protection locked="0"/>
    </xf>
    <xf numFmtId="0" fontId="0" fillId="0" borderId="0" xfId="62" applyFill="1">
      <alignment horizontal="justify" vertical="top" wrapText="1"/>
      <protection/>
    </xf>
    <xf numFmtId="0" fontId="0" fillId="0" borderId="0" xfId="60" applyFont="1" applyFill="1" applyProtection="1">
      <alignment horizontal="justify" vertical="top" wrapText="1"/>
      <protection locked="0"/>
    </xf>
    <xf numFmtId="0" fontId="0" fillId="0" borderId="0" xfId="60" applyFill="1">
      <alignment horizontal="justify" vertical="top" wrapText="1"/>
      <protection/>
    </xf>
    <xf numFmtId="0" fontId="0" fillId="0" borderId="0" xfId="62">
      <alignment horizontal="justify" vertical="top" wrapText="1"/>
      <protection/>
    </xf>
    <xf numFmtId="49" fontId="0" fillId="0" borderId="0" xfId="0" applyNumberFormat="1" applyFont="1" applyAlignment="1">
      <alignment horizontal="justify" wrapText="1"/>
    </xf>
    <xf numFmtId="0" fontId="1" fillId="0" borderId="0" xfId="0" applyFont="1" applyBorder="1" applyAlignment="1">
      <alignment vertical="center" wrapText="1"/>
    </xf>
    <xf numFmtId="0" fontId="0" fillId="0" borderId="0" xfId="0" applyFont="1" applyAlignment="1">
      <alignment horizontal="justify" vertical="center" wrapText="1"/>
    </xf>
    <xf numFmtId="0" fontId="6" fillId="0" borderId="0" xfId="0" applyFont="1" applyAlignment="1">
      <alignment vertical="center" wrapText="1"/>
    </xf>
    <xf numFmtId="0" fontId="1" fillId="0" borderId="0" xfId="0" applyFont="1" applyAlignment="1">
      <alignment vertical="center" wrapText="1"/>
    </xf>
    <xf numFmtId="0" fontId="0" fillId="0" borderId="0" xfId="0" applyNumberFormat="1" applyFont="1" applyAlignment="1">
      <alignment horizontal="justify" vertical="top" wrapText="1"/>
    </xf>
    <xf numFmtId="0" fontId="8" fillId="0" borderId="0" xfId="0" applyFont="1" applyAlignment="1">
      <alignment vertical="top" wrapText="1"/>
    </xf>
    <xf numFmtId="0" fontId="0" fillId="0" borderId="0" xfId="0" applyFont="1" applyAlignment="1">
      <alignment horizontal="left" vertical="center" wrapText="1"/>
    </xf>
    <xf numFmtId="0" fontId="0" fillId="0" borderId="0" xfId="62" applyAlignment="1">
      <alignment vertical="top" wrapText="1"/>
      <protection/>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llegamento ipertestuale" xfId="42"/>
    <cellStyle name="Collegamento ipertestuale visitato" xfId="43"/>
    <cellStyle name="Comma" xfId="44"/>
    <cellStyle name="Comma [0]" xfId="45"/>
    <cellStyle name="Currency" xfId="46"/>
    <cellStyle name="Currency [0]" xfId="47"/>
    <cellStyle name="Excel Built-in Normal"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merge" xfId="59"/>
    <cellStyle name="merge 10" xfId="60"/>
    <cellStyle name="merge 10 2" xfId="61"/>
    <cellStyle name="merge 7" xfId="62"/>
    <cellStyle name="Neutral" xfId="63"/>
    <cellStyle name="Normal 2" xfId="64"/>
    <cellStyle name="Normal 2 2" xfId="65"/>
    <cellStyle name="Normal 2 3" xfId="66"/>
    <cellStyle name="Normal 2 5" xfId="67"/>
    <cellStyle name="Normal 3" xfId="68"/>
    <cellStyle name="Normal 3 2" xfId="69"/>
    <cellStyle name="Normal 34" xfId="70"/>
    <cellStyle name="Normal 4" xfId="71"/>
    <cellStyle name="Normal 9" xfId="72"/>
    <cellStyle name="Normalno 3" xfId="73"/>
    <cellStyle name="Note" xfId="74"/>
    <cellStyle name="Output" xfId="75"/>
    <cellStyle name="Percent" xfId="76"/>
    <cellStyle name="Standard_Tabelle1 2" xfId="77"/>
    <cellStyle name="Title" xfId="78"/>
    <cellStyle name="Total" xfId="79"/>
    <cellStyle name="Warning Text" xfId="80"/>
    <cellStyle name="wrap" xfId="81"/>
  </cellStyles>
  <dxfs count="118">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strike val="0"/>
        <color indexed="9"/>
      </font>
    </dxf>
    <dxf>
      <font>
        <color indexed="9"/>
      </font>
    </dxf>
    <dxf>
      <font>
        <color indexed="9"/>
      </font>
    </dxf>
    <dxf>
      <font>
        <color indexed="9"/>
      </font>
    </dxf>
    <dxf>
      <font>
        <color indexed="9"/>
      </font>
    </dxf>
    <dxf>
      <font>
        <strike val="0"/>
        <color indexed="9"/>
      </font>
      <border>
        <right style="thin"/>
        <top style="thin"/>
        <bottom style="thin"/>
      </border>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strike val="0"/>
        <color rgb="FFFFFFFF"/>
      </font>
      <border>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iming@gmail.com" TargetMode="Externa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33"/>
  <sheetViews>
    <sheetView showZeros="0" tabSelected="1" view="pageBreakPreview" zoomScaleSheetLayoutView="100" workbookViewId="0" topLeftCell="A493">
      <selection activeCell="F491" sqref="F491"/>
    </sheetView>
  </sheetViews>
  <sheetFormatPr defaultColWidth="9.140625" defaultRowHeight="12.75"/>
  <cols>
    <col min="1" max="1" width="4.57421875" style="0" customWidth="1"/>
    <col min="2" max="2" width="5.28125" style="17" customWidth="1"/>
    <col min="3" max="3" width="50.57421875" style="4" customWidth="1"/>
    <col min="4" max="4" width="6.421875" style="42" customWidth="1"/>
    <col min="5" max="5" width="9.140625" style="20" customWidth="1"/>
    <col min="6" max="6" width="13.00390625" style="60" customWidth="1"/>
    <col min="7" max="7" width="14.8515625" style="60" customWidth="1"/>
    <col min="8" max="8" width="11.00390625" style="0" customWidth="1"/>
    <col min="9" max="9" width="10.7109375" style="0" bestFit="1" customWidth="1"/>
  </cols>
  <sheetData>
    <row r="1" spans="2:8" ht="15">
      <c r="B1" s="272"/>
      <c r="C1" s="114"/>
      <c r="D1" s="111" t="s">
        <v>44</v>
      </c>
      <c r="H1" s="3"/>
    </row>
    <row r="2" spans="2:8" ht="15">
      <c r="B2" s="272"/>
      <c r="C2" s="114"/>
      <c r="D2" s="111" t="s">
        <v>45</v>
      </c>
      <c r="H2" s="3"/>
    </row>
    <row r="3" spans="4:8" ht="12.75">
      <c r="D3" s="113" t="s">
        <v>46</v>
      </c>
      <c r="H3" s="3"/>
    </row>
    <row r="4" spans="4:8" ht="12.75">
      <c r="D4" s="111" t="s">
        <v>47</v>
      </c>
      <c r="H4" s="3"/>
    </row>
    <row r="5" spans="2:9" s="8" customFormat="1" ht="12.75">
      <c r="B5" s="29"/>
      <c r="D5" s="31"/>
      <c r="E5" s="53"/>
      <c r="F5" s="25"/>
      <c r="G5" s="30"/>
      <c r="H5" s="25"/>
      <c r="I5" s="25"/>
    </row>
    <row r="6" spans="2:13" ht="15" customHeight="1">
      <c r="B6" s="18" t="s">
        <v>7</v>
      </c>
      <c r="C6" s="2" t="s">
        <v>1</v>
      </c>
      <c r="D6" s="43" t="s">
        <v>39</v>
      </c>
      <c r="E6" s="11" t="s">
        <v>2</v>
      </c>
      <c r="F6" s="61" t="s">
        <v>41</v>
      </c>
      <c r="G6" s="61" t="s">
        <v>3</v>
      </c>
      <c r="L6" s="3"/>
      <c r="M6" s="3"/>
    </row>
    <row r="7" spans="2:13" s="8" customFormat="1" ht="12.75">
      <c r="B7" s="29"/>
      <c r="D7" s="31"/>
      <c r="E7" s="53"/>
      <c r="F7" s="25"/>
      <c r="G7" s="30"/>
      <c r="H7" s="25"/>
      <c r="I7" s="25"/>
      <c r="L7" s="49"/>
      <c r="M7" s="49"/>
    </row>
    <row r="8" spans="2:13" s="8" customFormat="1" ht="12.75">
      <c r="B8" s="29"/>
      <c r="D8" s="31"/>
      <c r="E8" s="53"/>
      <c r="F8" s="25"/>
      <c r="G8" s="30"/>
      <c r="H8" s="25"/>
      <c r="I8" s="25"/>
      <c r="L8" s="49"/>
      <c r="M8" s="49"/>
    </row>
    <row r="9" spans="2:13" s="8" customFormat="1" ht="12.75">
      <c r="B9" s="29"/>
      <c r="D9" s="31"/>
      <c r="E9" s="53"/>
      <c r="F9" s="25"/>
      <c r="G9" s="30"/>
      <c r="H9" s="25"/>
      <c r="I9" s="25"/>
      <c r="L9" s="267"/>
      <c r="M9" s="72"/>
    </row>
    <row r="10" spans="2:13" s="8" customFormat="1" ht="12.75">
      <c r="B10" s="29"/>
      <c r="D10" s="31"/>
      <c r="E10" s="53"/>
      <c r="F10" s="25"/>
      <c r="G10" s="30"/>
      <c r="H10" s="25"/>
      <c r="I10" s="25"/>
      <c r="L10" s="267"/>
      <c r="M10" s="72"/>
    </row>
    <row r="11" spans="2:13" s="8" customFormat="1" ht="12.75">
      <c r="B11" s="29"/>
      <c r="C11" s="112"/>
      <c r="D11" s="31"/>
      <c r="E11" s="53"/>
      <c r="F11" s="25"/>
      <c r="G11" s="30"/>
      <c r="H11" s="25"/>
      <c r="I11" s="25"/>
      <c r="L11" s="267"/>
      <c r="M11" s="72"/>
    </row>
    <row r="12" spans="2:13" s="8" customFormat="1" ht="12.75">
      <c r="B12" s="29"/>
      <c r="D12" s="31"/>
      <c r="E12" s="53"/>
      <c r="F12" s="25"/>
      <c r="G12" s="30"/>
      <c r="H12" s="25"/>
      <c r="I12" s="25"/>
      <c r="L12" s="267"/>
      <c r="M12" s="267"/>
    </row>
    <row r="13" spans="2:13" s="8" customFormat="1" ht="12.75">
      <c r="B13" s="29"/>
      <c r="D13" s="31"/>
      <c r="E13" s="53"/>
      <c r="F13" s="25"/>
      <c r="G13" s="30"/>
      <c r="H13" s="25"/>
      <c r="I13" s="25"/>
      <c r="L13" s="267"/>
      <c r="M13" s="267"/>
    </row>
    <row r="14" spans="2:13" s="8" customFormat="1" ht="12.75">
      <c r="B14" s="29"/>
      <c r="D14" s="31"/>
      <c r="E14" s="53"/>
      <c r="F14" s="25"/>
      <c r="G14" s="30"/>
      <c r="H14" s="25"/>
      <c r="I14" s="25"/>
      <c r="L14" s="267"/>
      <c r="M14" s="267"/>
    </row>
    <row r="15" spans="2:13" s="8" customFormat="1" ht="12.75">
      <c r="B15" s="29"/>
      <c r="D15" s="31"/>
      <c r="E15" s="53"/>
      <c r="F15" s="25"/>
      <c r="G15" s="30"/>
      <c r="H15" s="25"/>
      <c r="I15" s="25"/>
      <c r="L15" s="267"/>
      <c r="M15" s="267"/>
    </row>
    <row r="16" spans="2:13" s="8" customFormat="1" ht="12.75">
      <c r="B16" s="29"/>
      <c r="D16" s="31"/>
      <c r="E16" s="53"/>
      <c r="F16" s="25"/>
      <c r="G16" s="30"/>
      <c r="H16" s="25"/>
      <c r="I16" s="25"/>
      <c r="L16" s="267"/>
      <c r="M16" s="267"/>
    </row>
    <row r="17" spans="2:13" s="8" customFormat="1" ht="12.75">
      <c r="B17" s="29"/>
      <c r="D17" s="31"/>
      <c r="E17" s="53"/>
      <c r="F17" s="25"/>
      <c r="G17" s="30"/>
      <c r="H17" s="25"/>
      <c r="I17" s="25"/>
      <c r="L17" s="267"/>
      <c r="M17" s="267"/>
    </row>
    <row r="18" spans="2:13" s="8" customFormat="1" ht="12.75">
      <c r="B18" s="29"/>
      <c r="D18" s="31"/>
      <c r="E18" s="53"/>
      <c r="F18" s="25"/>
      <c r="G18" s="30"/>
      <c r="H18" s="25"/>
      <c r="I18" s="25"/>
      <c r="L18" s="267"/>
      <c r="M18" s="267"/>
    </row>
    <row r="19" spans="2:13" s="8" customFormat="1" ht="24" customHeight="1" thickBot="1">
      <c r="B19" s="208"/>
      <c r="C19" s="208"/>
      <c r="D19" s="209"/>
      <c r="E19" s="210"/>
      <c r="F19" s="211"/>
      <c r="G19" s="212"/>
      <c r="H19" s="213"/>
      <c r="I19" s="214"/>
      <c r="J19" s="49"/>
      <c r="K19" s="49"/>
      <c r="L19" s="267"/>
      <c r="M19" s="267"/>
    </row>
    <row r="20" spans="2:13" s="8" customFormat="1" ht="13.5" thickTop="1">
      <c r="B20" s="29"/>
      <c r="C20" s="103"/>
      <c r="D20" s="215"/>
      <c r="E20" s="216"/>
      <c r="F20" s="217"/>
      <c r="G20" s="218"/>
      <c r="H20" s="25"/>
      <c r="I20" s="25"/>
      <c r="L20" s="267"/>
      <c r="M20" s="267"/>
    </row>
    <row r="21" spans="2:13" s="8" customFormat="1" ht="12.75">
      <c r="B21" s="29"/>
      <c r="C21" s="255" t="s">
        <v>10</v>
      </c>
      <c r="D21" s="220" t="s">
        <v>177</v>
      </c>
      <c r="E21" s="220"/>
      <c r="F21" s="220"/>
      <c r="G21" s="221"/>
      <c r="H21" s="25"/>
      <c r="I21" s="25"/>
      <c r="L21" s="267"/>
      <c r="M21" s="267"/>
    </row>
    <row r="22" spans="2:13" s="8" customFormat="1" ht="12.75">
      <c r="B22" s="29"/>
      <c r="C22" s="255"/>
      <c r="D22" s="220" t="s">
        <v>82</v>
      </c>
      <c r="E22" s="220"/>
      <c r="F22" s="220"/>
      <c r="G22" s="221"/>
      <c r="H22" s="25"/>
      <c r="I22" s="25"/>
      <c r="L22" s="267"/>
      <c r="M22" s="267"/>
    </row>
    <row r="23" spans="2:13" s="8" customFormat="1" ht="12.75">
      <c r="B23" s="29"/>
      <c r="C23" s="255"/>
      <c r="D23" s="220" t="s">
        <v>178</v>
      </c>
      <c r="E23" s="220"/>
      <c r="F23" s="220"/>
      <c r="G23" s="221"/>
      <c r="H23" s="25"/>
      <c r="I23" s="25"/>
      <c r="L23" s="267"/>
      <c r="M23" s="267"/>
    </row>
    <row r="24" spans="2:13" s="8" customFormat="1" ht="12.75">
      <c r="B24" s="29"/>
      <c r="C24" s="255"/>
      <c r="D24" s="240" t="s">
        <v>83</v>
      </c>
      <c r="E24" s="222"/>
      <c r="F24" s="221"/>
      <c r="G24" s="221"/>
      <c r="H24" s="25"/>
      <c r="I24" s="25"/>
      <c r="L24" s="267"/>
      <c r="M24" s="267"/>
    </row>
    <row r="25" spans="2:13" s="8" customFormat="1" ht="15">
      <c r="B25" s="32"/>
      <c r="C25" s="255"/>
      <c r="D25" s="220"/>
      <c r="E25" s="222"/>
      <c r="F25" s="221"/>
      <c r="G25" s="221"/>
      <c r="H25" s="49"/>
      <c r="I25" s="48"/>
      <c r="J25" s="49"/>
      <c r="K25" s="49"/>
      <c r="L25" s="267"/>
      <c r="M25" s="267"/>
    </row>
    <row r="26" spans="2:13" s="8" customFormat="1" ht="15">
      <c r="B26" s="32"/>
      <c r="C26" s="103"/>
      <c r="D26" s="35"/>
      <c r="E26" s="223"/>
      <c r="F26" s="224"/>
      <c r="G26" s="224"/>
      <c r="H26" s="49"/>
      <c r="I26" s="48"/>
      <c r="J26" s="49"/>
      <c r="K26" s="49"/>
      <c r="L26" s="267"/>
      <c r="M26" s="267"/>
    </row>
    <row r="27" spans="2:13" s="8" customFormat="1" ht="15">
      <c r="B27" s="32"/>
      <c r="C27" s="255" t="s">
        <v>11</v>
      </c>
      <c r="D27" s="107" t="s">
        <v>84</v>
      </c>
      <c r="E27" s="222"/>
      <c r="F27" s="221"/>
      <c r="G27" s="221"/>
      <c r="H27" s="49"/>
      <c r="I27" s="48"/>
      <c r="J27" s="49"/>
      <c r="K27" s="49"/>
      <c r="L27" s="267"/>
      <c r="M27" s="267"/>
    </row>
    <row r="28" spans="2:13" s="8" customFormat="1" ht="15">
      <c r="B28" s="32"/>
      <c r="C28" s="255"/>
      <c r="D28" s="225" t="s">
        <v>85</v>
      </c>
      <c r="E28" s="222"/>
      <c r="F28" s="221"/>
      <c r="G28" s="221"/>
      <c r="H28" s="49"/>
      <c r="I28" s="48"/>
      <c r="J28" s="49"/>
      <c r="K28" s="49"/>
      <c r="L28" s="267"/>
      <c r="M28" s="267"/>
    </row>
    <row r="29" spans="2:13" s="8" customFormat="1" ht="15">
      <c r="B29" s="32"/>
      <c r="C29" s="255"/>
      <c r="D29" s="225" t="s">
        <v>86</v>
      </c>
      <c r="E29" s="222"/>
      <c r="F29" s="221"/>
      <c r="G29" s="221"/>
      <c r="H29" s="49"/>
      <c r="I29" s="48"/>
      <c r="J29" s="49"/>
      <c r="K29" s="49"/>
      <c r="L29" s="267"/>
      <c r="M29" s="267"/>
    </row>
    <row r="30" spans="2:13" s="8" customFormat="1" ht="15">
      <c r="B30" s="32"/>
      <c r="C30" s="255"/>
      <c r="D30" s="220" t="s">
        <v>178</v>
      </c>
      <c r="E30" s="222"/>
      <c r="F30" s="221"/>
      <c r="G30" s="221"/>
      <c r="H30" s="49"/>
      <c r="I30" s="48"/>
      <c r="J30" s="49"/>
      <c r="K30" s="49"/>
      <c r="L30" s="267"/>
      <c r="M30" s="267"/>
    </row>
    <row r="31" spans="2:13" s="8" customFormat="1" ht="15">
      <c r="B31" s="32"/>
      <c r="C31" s="219"/>
      <c r="D31" s="220"/>
      <c r="E31" s="222"/>
      <c r="F31" s="221"/>
      <c r="G31" s="221"/>
      <c r="H31" s="49"/>
      <c r="I31" s="48"/>
      <c r="J31" s="49"/>
      <c r="K31" s="49"/>
      <c r="L31" s="267"/>
      <c r="M31" s="267"/>
    </row>
    <row r="32" spans="2:13" s="8" customFormat="1" ht="15">
      <c r="B32" s="32"/>
      <c r="C32" s="219"/>
      <c r="D32" s="220"/>
      <c r="E32" s="222"/>
      <c r="F32" s="221"/>
      <c r="G32" s="221"/>
      <c r="H32" s="49"/>
      <c r="I32" s="48"/>
      <c r="J32" s="49"/>
      <c r="K32" s="49"/>
      <c r="L32" s="267"/>
      <c r="M32" s="267"/>
    </row>
    <row r="33" spans="2:13" s="8" customFormat="1" ht="15">
      <c r="B33" s="32"/>
      <c r="C33" s="219"/>
      <c r="D33" s="219"/>
      <c r="E33" s="222"/>
      <c r="F33" s="221"/>
      <c r="G33" s="221"/>
      <c r="H33" s="49"/>
      <c r="I33" s="48"/>
      <c r="J33" s="49"/>
      <c r="K33" s="49"/>
      <c r="L33" s="267"/>
      <c r="M33" s="267"/>
    </row>
    <row r="34" spans="2:13" s="8" customFormat="1" ht="18.75" customHeight="1">
      <c r="B34" s="32"/>
      <c r="C34" s="255" t="s">
        <v>12</v>
      </c>
      <c r="D34" s="226" t="s">
        <v>87</v>
      </c>
      <c r="E34" s="222"/>
      <c r="F34" s="221"/>
      <c r="G34" s="221"/>
      <c r="H34" s="49"/>
      <c r="I34" s="48"/>
      <c r="J34" s="49"/>
      <c r="K34" s="49"/>
      <c r="L34" s="267"/>
      <c r="M34" s="267"/>
    </row>
    <row r="35" spans="2:13" s="8" customFormat="1" ht="15">
      <c r="B35" s="32"/>
      <c r="C35" s="255"/>
      <c r="D35" s="220" t="s">
        <v>178</v>
      </c>
      <c r="E35" s="222"/>
      <c r="F35" s="221"/>
      <c r="G35" s="221"/>
      <c r="H35" s="49"/>
      <c r="I35" s="48"/>
      <c r="J35" s="49"/>
      <c r="K35" s="49"/>
      <c r="L35" s="267"/>
      <c r="M35" s="267"/>
    </row>
    <row r="36" spans="2:13" s="8" customFormat="1" ht="15">
      <c r="B36" s="32"/>
      <c r="C36" s="219"/>
      <c r="D36" s="220"/>
      <c r="E36" s="222"/>
      <c r="F36" s="221"/>
      <c r="G36" s="221"/>
      <c r="H36" s="49"/>
      <c r="I36" s="48"/>
      <c r="J36" s="49"/>
      <c r="K36" s="49"/>
      <c r="L36" s="267"/>
      <c r="M36" s="267"/>
    </row>
    <row r="37" spans="2:13" s="8" customFormat="1" ht="15">
      <c r="B37" s="32"/>
      <c r="C37" s="227" t="s">
        <v>13</v>
      </c>
      <c r="D37" s="227" t="s">
        <v>35</v>
      </c>
      <c r="E37" s="223"/>
      <c r="F37" s="224"/>
      <c r="G37" s="224"/>
      <c r="H37" s="49"/>
      <c r="I37" s="48"/>
      <c r="J37" s="49"/>
      <c r="K37" s="49"/>
      <c r="L37" s="267"/>
      <c r="M37" s="267"/>
    </row>
    <row r="38" spans="2:13" s="8" customFormat="1" ht="15">
      <c r="B38" s="32"/>
      <c r="C38" s="227"/>
      <c r="D38" s="227" t="s">
        <v>199</v>
      </c>
      <c r="E38" s="223"/>
      <c r="F38" s="224"/>
      <c r="G38" s="228"/>
      <c r="H38" s="49"/>
      <c r="I38" s="48"/>
      <c r="J38" s="49"/>
      <c r="K38" s="49"/>
      <c r="L38" s="267"/>
      <c r="M38" s="267"/>
    </row>
    <row r="39" spans="2:13" s="8" customFormat="1" ht="15">
      <c r="B39" s="32"/>
      <c r="C39" s="227"/>
      <c r="D39" s="227"/>
      <c r="E39" s="223"/>
      <c r="F39" s="224"/>
      <c r="G39" s="228"/>
      <c r="H39" s="49"/>
      <c r="I39" s="48"/>
      <c r="J39" s="49"/>
      <c r="K39" s="49"/>
      <c r="L39" s="267"/>
      <c r="M39" s="267"/>
    </row>
    <row r="40" spans="2:13" s="8" customFormat="1" ht="15">
      <c r="B40" s="32"/>
      <c r="C40" s="227"/>
      <c r="D40" s="227"/>
      <c r="E40" s="223"/>
      <c r="F40" s="224"/>
      <c r="G40" s="228"/>
      <c r="H40" s="49"/>
      <c r="I40" s="48"/>
      <c r="J40" s="49"/>
      <c r="K40" s="49"/>
      <c r="L40" s="267"/>
      <c r="M40" s="267"/>
    </row>
    <row r="41" spans="2:13" s="8" customFormat="1" ht="15">
      <c r="B41" s="32"/>
      <c r="C41" s="227"/>
      <c r="D41" s="229"/>
      <c r="E41" s="223"/>
      <c r="F41" s="224"/>
      <c r="G41" s="228"/>
      <c r="H41" s="49"/>
      <c r="I41" s="48"/>
      <c r="J41" s="49"/>
      <c r="K41" s="49"/>
      <c r="L41" s="267"/>
      <c r="M41" s="267"/>
    </row>
    <row r="42" spans="2:13" s="8" customFormat="1" ht="15">
      <c r="B42" s="32"/>
      <c r="C42" s="227"/>
      <c r="D42" s="229"/>
      <c r="E42" s="223"/>
      <c r="F42" s="224"/>
      <c r="G42" s="228"/>
      <c r="H42" s="49"/>
      <c r="I42" s="48"/>
      <c r="J42" s="49"/>
      <c r="K42" s="49"/>
      <c r="L42" s="267"/>
      <c r="M42" s="267"/>
    </row>
    <row r="43" spans="2:13" s="8" customFormat="1" ht="15">
      <c r="B43" s="32"/>
      <c r="C43" s="227"/>
      <c r="D43" s="227"/>
      <c r="E43" s="223"/>
      <c r="F43" s="224"/>
      <c r="G43" s="228"/>
      <c r="H43" s="49"/>
      <c r="I43" s="48"/>
      <c r="J43" s="49"/>
      <c r="K43" s="49"/>
      <c r="L43" s="267"/>
      <c r="M43" s="267"/>
    </row>
    <row r="44" spans="2:13" s="8" customFormat="1" ht="15">
      <c r="B44" s="32"/>
      <c r="C44" s="227"/>
      <c r="D44" s="227"/>
      <c r="E44" s="223"/>
      <c r="F44" s="224"/>
      <c r="G44" s="224"/>
      <c r="H44" s="49"/>
      <c r="I44" s="48"/>
      <c r="J44" s="49"/>
      <c r="K44" s="49"/>
      <c r="L44" s="267"/>
      <c r="M44" s="267"/>
    </row>
    <row r="45" spans="2:13" s="8" customFormat="1" ht="15">
      <c r="B45" s="32"/>
      <c r="C45" s="227" t="s">
        <v>14</v>
      </c>
      <c r="D45" s="230" t="s">
        <v>88</v>
      </c>
      <c r="E45" s="223"/>
      <c r="F45" s="224"/>
      <c r="G45" s="224"/>
      <c r="H45" s="49"/>
      <c r="I45" s="48"/>
      <c r="J45" s="49"/>
      <c r="K45" s="49"/>
      <c r="L45" s="267"/>
      <c r="M45" s="267"/>
    </row>
    <row r="46" spans="2:13" s="8" customFormat="1" ht="13.5" thickBot="1">
      <c r="B46" s="231"/>
      <c r="C46" s="231"/>
      <c r="D46" s="232"/>
      <c r="E46" s="233"/>
      <c r="F46" s="234"/>
      <c r="G46" s="235"/>
      <c r="H46" s="236"/>
      <c r="I46" s="217"/>
      <c r="J46" s="49"/>
      <c r="K46" s="49"/>
      <c r="L46" s="267"/>
      <c r="M46" s="267"/>
    </row>
    <row r="47" spans="2:13" s="8" customFormat="1" ht="13.5" thickTop="1">
      <c r="B47" s="38"/>
      <c r="C47" s="38"/>
      <c r="D47" s="237"/>
      <c r="E47" s="238"/>
      <c r="F47" s="239"/>
      <c r="G47" s="36"/>
      <c r="H47" s="49"/>
      <c r="I47" s="48"/>
      <c r="J47" s="49"/>
      <c r="K47" s="49"/>
      <c r="L47" s="267"/>
      <c r="M47" s="267"/>
    </row>
    <row r="48" spans="2:13" s="8" customFormat="1" ht="12.75">
      <c r="B48" s="29"/>
      <c r="C48" s="37" t="s">
        <v>15</v>
      </c>
      <c r="D48" s="1" t="s">
        <v>40</v>
      </c>
      <c r="E48" s="33"/>
      <c r="F48" s="36"/>
      <c r="G48" s="36"/>
      <c r="H48" s="25"/>
      <c r="I48" s="25"/>
      <c r="L48" s="267"/>
      <c r="M48" s="267"/>
    </row>
    <row r="49" spans="2:13" s="8" customFormat="1" ht="12.75">
      <c r="B49" s="29"/>
      <c r="D49" s="31"/>
      <c r="E49" s="53"/>
      <c r="F49" s="25"/>
      <c r="G49" s="30"/>
      <c r="H49" s="25"/>
      <c r="I49" s="25"/>
      <c r="L49" s="267"/>
      <c r="M49" s="267"/>
    </row>
    <row r="50" spans="2:13" s="8" customFormat="1" ht="12.75">
      <c r="B50" s="29"/>
      <c r="D50" s="31"/>
      <c r="E50" s="53"/>
      <c r="F50" s="25"/>
      <c r="G50" s="30"/>
      <c r="H50" s="25"/>
      <c r="I50" s="25"/>
      <c r="L50" s="267"/>
      <c r="M50" s="267"/>
    </row>
    <row r="51" spans="2:13" s="8" customFormat="1" ht="12.75">
      <c r="B51" s="29"/>
      <c r="D51" s="31"/>
      <c r="E51" s="53"/>
      <c r="F51" s="25"/>
      <c r="G51" s="30"/>
      <c r="H51" s="25"/>
      <c r="I51" s="25"/>
      <c r="L51" s="267"/>
      <c r="M51" s="267"/>
    </row>
    <row r="52" spans="2:13" s="8" customFormat="1" ht="12.75">
      <c r="B52" s="29"/>
      <c r="D52" s="31"/>
      <c r="E52" s="53"/>
      <c r="F52" s="25"/>
      <c r="G52" s="30"/>
      <c r="H52" s="25"/>
      <c r="I52" s="25"/>
      <c r="L52" s="267"/>
      <c r="M52" s="267"/>
    </row>
    <row r="53" spans="2:13" s="8" customFormat="1" ht="12.75">
      <c r="B53" s="29"/>
      <c r="D53" s="31"/>
      <c r="E53" s="53"/>
      <c r="F53" s="25"/>
      <c r="G53" s="30"/>
      <c r="H53" s="25"/>
      <c r="I53" s="25"/>
      <c r="L53" s="267"/>
      <c r="M53" s="267"/>
    </row>
    <row r="54" spans="2:13" s="8" customFormat="1" ht="12.75">
      <c r="B54" s="29"/>
      <c r="D54" s="31"/>
      <c r="E54" s="53"/>
      <c r="F54" s="25"/>
      <c r="G54" s="30"/>
      <c r="H54" s="25"/>
      <c r="I54" s="25"/>
      <c r="L54" s="267"/>
      <c r="M54" s="267"/>
    </row>
    <row r="55" spans="2:13" s="8" customFormat="1" ht="12.75">
      <c r="B55" s="29"/>
      <c r="D55" s="31"/>
      <c r="E55" s="53"/>
      <c r="F55" s="25"/>
      <c r="G55" s="30"/>
      <c r="H55" s="25"/>
      <c r="I55" s="25"/>
      <c r="L55" s="72"/>
      <c r="M55" s="72"/>
    </row>
    <row r="56" spans="2:13" s="8" customFormat="1" ht="12.75">
      <c r="B56" s="38"/>
      <c r="C56" s="38"/>
      <c r="D56" s="35"/>
      <c r="E56" s="33"/>
      <c r="F56" s="36"/>
      <c r="G56" s="36"/>
      <c r="H56" s="49"/>
      <c r="I56" s="48"/>
      <c r="J56" s="49"/>
      <c r="K56" s="49"/>
      <c r="L56" s="49"/>
      <c r="M56" s="49"/>
    </row>
    <row r="57" spans="2:11" s="8" customFormat="1" ht="15">
      <c r="B57" s="32"/>
      <c r="C57" s="37"/>
      <c r="D57" s="1"/>
      <c r="E57" s="33"/>
      <c r="F57" s="36"/>
      <c r="G57" s="36"/>
      <c r="H57" s="49"/>
      <c r="I57" s="48"/>
      <c r="J57" s="49"/>
      <c r="K57" s="49"/>
    </row>
    <row r="58" spans="2:11" s="8" customFormat="1" ht="15">
      <c r="B58" s="32"/>
      <c r="C58" s="37"/>
      <c r="D58" s="1"/>
      <c r="E58" s="33"/>
      <c r="F58" s="36"/>
      <c r="G58" s="36"/>
      <c r="H58" s="49"/>
      <c r="I58" s="48"/>
      <c r="J58" s="49"/>
      <c r="K58" s="49"/>
    </row>
    <row r="59" spans="2:11" s="8" customFormat="1" ht="15">
      <c r="B59" s="32"/>
      <c r="C59" s="37"/>
      <c r="D59" s="1"/>
      <c r="E59" s="79"/>
      <c r="F59" s="36"/>
      <c r="G59" s="36"/>
      <c r="H59" s="49"/>
      <c r="I59" s="48"/>
      <c r="J59" s="49"/>
      <c r="K59" s="49"/>
    </row>
    <row r="60" spans="2:9" s="8" customFormat="1" ht="15">
      <c r="B60" s="32"/>
      <c r="C60" s="37"/>
      <c r="D60" s="1"/>
      <c r="E60" s="33"/>
      <c r="F60" s="36"/>
      <c r="G60" s="36"/>
      <c r="I60" s="25"/>
    </row>
    <row r="61" spans="2:9" s="8" customFormat="1" ht="15">
      <c r="B61" s="32"/>
      <c r="C61" s="37"/>
      <c r="D61" s="1"/>
      <c r="E61" s="33"/>
      <c r="F61" s="36"/>
      <c r="G61" s="36"/>
      <c r="I61" s="25"/>
    </row>
    <row r="62" spans="2:9" s="8" customFormat="1" ht="15">
      <c r="B62" s="32"/>
      <c r="C62" s="37"/>
      <c r="D62" s="1"/>
      <c r="E62" s="33"/>
      <c r="F62" s="36"/>
      <c r="G62" s="36"/>
      <c r="I62" s="25"/>
    </row>
    <row r="63" spans="2:11" s="8" customFormat="1" ht="22.5" customHeight="1">
      <c r="B63" s="32"/>
      <c r="C63" s="37" t="s">
        <v>34</v>
      </c>
      <c r="D63" s="1" t="s">
        <v>71</v>
      </c>
      <c r="E63" s="33"/>
      <c r="F63" s="36"/>
      <c r="G63" s="36"/>
      <c r="H63" s="49"/>
      <c r="I63" s="48"/>
      <c r="J63" s="49"/>
      <c r="K63" s="49"/>
    </row>
    <row r="64" spans="2:11" ht="12.75">
      <c r="B64" s="39"/>
      <c r="C64" s="40"/>
      <c r="D64" s="16"/>
      <c r="E64" s="54"/>
      <c r="F64" s="41"/>
      <c r="G64" s="41"/>
      <c r="H64" s="21"/>
      <c r="I64" s="21"/>
      <c r="J64" s="3"/>
      <c r="K64" s="3"/>
    </row>
    <row r="65" spans="1:9" s="14" customFormat="1" ht="15">
      <c r="A65" s="13"/>
      <c r="B65" s="269" t="s">
        <v>16</v>
      </c>
      <c r="C65" s="270"/>
      <c r="D65" s="270"/>
      <c r="E65" s="270"/>
      <c r="F65" s="270"/>
      <c r="G65" s="270"/>
      <c r="H65" s="270"/>
      <c r="I65" s="73"/>
    </row>
    <row r="66" spans="1:9" s="14" customFormat="1" ht="15">
      <c r="A66" s="13"/>
      <c r="B66" s="109"/>
      <c r="C66" s="110"/>
      <c r="D66" s="110"/>
      <c r="E66" s="110"/>
      <c r="F66" s="110"/>
      <c r="G66" s="110"/>
      <c r="H66" s="110"/>
      <c r="I66" s="73"/>
    </row>
    <row r="67" spans="1:8" s="14" customFormat="1" ht="12.75" customHeight="1">
      <c r="A67" s="15"/>
      <c r="B67" s="271" t="s">
        <v>17</v>
      </c>
      <c r="C67" s="271"/>
      <c r="D67" s="271"/>
      <c r="E67" s="74"/>
      <c r="F67" s="81"/>
      <c r="G67" s="81"/>
      <c r="H67" s="74"/>
    </row>
    <row r="68" spans="1:8" s="14" customFormat="1" ht="12.75" customHeight="1">
      <c r="A68" s="15"/>
      <c r="B68" s="271"/>
      <c r="C68" s="271"/>
      <c r="D68" s="271"/>
      <c r="E68" s="74"/>
      <c r="F68" s="81"/>
      <c r="G68" s="81"/>
      <c r="H68" s="74"/>
    </row>
    <row r="69" spans="1:8" s="14" customFormat="1" ht="12.75" customHeight="1">
      <c r="A69" s="15"/>
      <c r="B69" s="271"/>
      <c r="C69" s="271"/>
      <c r="D69" s="271"/>
      <c r="E69" s="74"/>
      <c r="F69" s="81"/>
      <c r="G69" s="81"/>
      <c r="H69" s="74"/>
    </row>
    <row r="70" spans="1:8" s="14" customFormat="1" ht="12.75" customHeight="1">
      <c r="A70" s="15"/>
      <c r="B70" s="271"/>
      <c r="C70" s="271"/>
      <c r="D70" s="271"/>
      <c r="E70" s="74"/>
      <c r="F70" s="81"/>
      <c r="G70" s="81"/>
      <c r="H70" s="74"/>
    </row>
    <row r="71" spans="1:8" s="14" customFormat="1" ht="12.75" customHeight="1">
      <c r="A71" s="15"/>
      <c r="B71" s="268" t="s">
        <v>18</v>
      </c>
      <c r="C71" s="268"/>
      <c r="D71" s="268"/>
      <c r="E71" s="75"/>
      <c r="F71" s="76"/>
      <c r="G71" s="76"/>
      <c r="H71" s="75"/>
    </row>
    <row r="72" spans="1:8" s="14" customFormat="1" ht="12.75" customHeight="1">
      <c r="A72" s="15"/>
      <c r="B72" s="268"/>
      <c r="C72" s="268"/>
      <c r="D72" s="268"/>
      <c r="E72" s="75"/>
      <c r="F72" s="76"/>
      <c r="G72" s="76"/>
      <c r="H72" s="75"/>
    </row>
    <row r="73" spans="1:8" s="14" customFormat="1" ht="12.75" customHeight="1">
      <c r="A73" s="15"/>
      <c r="B73" s="268"/>
      <c r="C73" s="268"/>
      <c r="D73" s="268"/>
      <c r="E73" s="75"/>
      <c r="F73" s="76"/>
      <c r="G73" s="76"/>
      <c r="H73" s="75"/>
    </row>
    <row r="74" spans="1:8" s="14" customFormat="1" ht="12.75" customHeight="1">
      <c r="A74" s="15"/>
      <c r="B74" s="268"/>
      <c r="C74" s="268"/>
      <c r="D74" s="268"/>
      <c r="E74" s="75"/>
      <c r="F74" s="76"/>
      <c r="G74" s="76"/>
      <c r="H74" s="75"/>
    </row>
    <row r="75" spans="1:8" s="14" customFormat="1" ht="12.75" customHeight="1">
      <c r="A75" s="15"/>
      <c r="B75" s="268"/>
      <c r="C75" s="268"/>
      <c r="D75" s="268"/>
      <c r="E75" s="75"/>
      <c r="F75" s="76"/>
      <c r="G75" s="76"/>
      <c r="H75" s="75"/>
    </row>
    <row r="76" spans="1:8" s="14" customFormat="1" ht="12.75" customHeight="1">
      <c r="A76" s="15"/>
      <c r="B76" s="268"/>
      <c r="C76" s="268"/>
      <c r="D76" s="268"/>
      <c r="E76" s="75"/>
      <c r="F76" s="76"/>
      <c r="G76" s="76"/>
      <c r="H76" s="75"/>
    </row>
    <row r="77" spans="1:8" s="14" customFormat="1" ht="12.75" customHeight="1">
      <c r="A77" s="15"/>
      <c r="B77" s="268"/>
      <c r="C77" s="268"/>
      <c r="D77" s="268"/>
      <c r="E77" s="75"/>
      <c r="F77" s="76"/>
      <c r="G77" s="76"/>
      <c r="H77" s="75"/>
    </row>
    <row r="78" spans="1:8" s="14" customFormat="1" ht="12.75" customHeight="1">
      <c r="A78" s="15"/>
      <c r="B78" s="268"/>
      <c r="C78" s="268"/>
      <c r="D78" s="268"/>
      <c r="E78" s="75"/>
      <c r="F78" s="76"/>
      <c r="G78" s="76"/>
      <c r="H78" s="75"/>
    </row>
    <row r="79" spans="1:8" s="14" customFormat="1" ht="12.75" customHeight="1">
      <c r="A79" s="15"/>
      <c r="B79" s="268"/>
      <c r="C79" s="268"/>
      <c r="D79" s="268"/>
      <c r="E79" s="75"/>
      <c r="F79" s="76"/>
      <c r="G79" s="76"/>
      <c r="H79" s="75"/>
    </row>
    <row r="80" spans="1:8" s="14" customFormat="1" ht="12.75" customHeight="1">
      <c r="A80" s="15"/>
      <c r="B80" s="268"/>
      <c r="C80" s="268"/>
      <c r="D80" s="268"/>
      <c r="E80" s="75"/>
      <c r="F80" s="76"/>
      <c r="G80" s="76"/>
      <c r="H80" s="75"/>
    </row>
    <row r="81" spans="1:8" s="14" customFormat="1" ht="12.75" customHeight="1">
      <c r="A81" s="15"/>
      <c r="B81" s="268"/>
      <c r="C81" s="268"/>
      <c r="D81" s="268"/>
      <c r="E81" s="75"/>
      <c r="F81" s="76"/>
      <c r="G81" s="76"/>
      <c r="H81" s="76"/>
    </row>
    <row r="82" spans="1:8" s="14" customFormat="1" ht="12.75" customHeight="1">
      <c r="A82" s="15"/>
      <c r="B82" s="268"/>
      <c r="C82" s="268"/>
      <c r="D82" s="268"/>
      <c r="E82" s="75"/>
      <c r="F82" s="76"/>
      <c r="G82" s="76"/>
      <c r="H82" s="76"/>
    </row>
    <row r="83" spans="1:8" s="14" customFormat="1" ht="12.75" customHeight="1">
      <c r="A83" s="15"/>
      <c r="B83" s="256" t="s">
        <v>19</v>
      </c>
      <c r="C83" s="256"/>
      <c r="D83" s="256"/>
      <c r="E83" s="77"/>
      <c r="F83" s="76"/>
      <c r="G83" s="76"/>
      <c r="H83" s="77"/>
    </row>
    <row r="84" spans="1:8" s="14" customFormat="1" ht="12.75" customHeight="1">
      <c r="A84" s="15"/>
      <c r="B84" s="256"/>
      <c r="C84" s="256"/>
      <c r="D84" s="256"/>
      <c r="E84" s="77"/>
      <c r="F84" s="76"/>
      <c r="G84" s="76"/>
      <c r="H84" s="77"/>
    </row>
    <row r="85" spans="1:8" s="14" customFormat="1" ht="12.75" customHeight="1">
      <c r="A85" s="15"/>
      <c r="B85" s="256"/>
      <c r="C85" s="256"/>
      <c r="D85" s="256"/>
      <c r="E85" s="77"/>
      <c r="F85" s="76"/>
      <c r="G85" s="76"/>
      <c r="H85" s="77"/>
    </row>
    <row r="86" spans="1:8" s="14" customFormat="1" ht="12.75" customHeight="1">
      <c r="A86" s="15"/>
      <c r="B86" s="256"/>
      <c r="C86" s="256"/>
      <c r="D86" s="256"/>
      <c r="E86" s="77"/>
      <c r="F86" s="76"/>
      <c r="G86" s="76"/>
      <c r="H86" s="77"/>
    </row>
    <row r="87" spans="1:8" s="14" customFormat="1" ht="12.75" customHeight="1">
      <c r="A87" s="15"/>
      <c r="B87" s="256"/>
      <c r="C87" s="256"/>
      <c r="D87" s="256"/>
      <c r="E87" s="77"/>
      <c r="F87" s="76"/>
      <c r="G87" s="76"/>
      <c r="H87" s="77"/>
    </row>
    <row r="88" spans="1:8" s="14" customFormat="1" ht="12.75" customHeight="1">
      <c r="A88" s="15"/>
      <c r="B88" s="256" t="s">
        <v>20</v>
      </c>
      <c r="C88" s="256"/>
      <c r="D88" s="256"/>
      <c r="E88" s="77"/>
      <c r="F88" s="76"/>
      <c r="G88" s="76"/>
      <c r="H88" s="77"/>
    </row>
    <row r="89" spans="1:8" s="14" customFormat="1" ht="12.75" customHeight="1">
      <c r="A89" s="15"/>
      <c r="B89" s="256"/>
      <c r="C89" s="256"/>
      <c r="D89" s="256"/>
      <c r="E89" s="77"/>
      <c r="F89" s="76"/>
      <c r="G89" s="76"/>
      <c r="H89" s="77"/>
    </row>
    <row r="90" spans="1:8" s="14" customFormat="1" ht="12.75" customHeight="1">
      <c r="A90" s="15"/>
      <c r="B90" s="256"/>
      <c r="C90" s="256"/>
      <c r="D90" s="256"/>
      <c r="E90" s="77"/>
      <c r="F90" s="76"/>
      <c r="G90" s="76"/>
      <c r="H90" s="77"/>
    </row>
    <row r="91" spans="1:8" s="14" customFormat="1" ht="12.75" customHeight="1">
      <c r="A91" s="15"/>
      <c r="B91" s="256"/>
      <c r="C91" s="256"/>
      <c r="D91" s="256"/>
      <c r="E91" s="77"/>
      <c r="F91" s="76"/>
      <c r="G91" s="76"/>
      <c r="H91" s="77"/>
    </row>
    <row r="92" spans="1:8" s="14" customFormat="1" ht="12.75" customHeight="1">
      <c r="A92" s="15"/>
      <c r="B92" s="256"/>
      <c r="C92" s="256"/>
      <c r="D92" s="256"/>
      <c r="E92" s="77"/>
      <c r="F92" s="76"/>
      <c r="G92" s="76"/>
      <c r="H92" s="76"/>
    </row>
    <row r="93" spans="1:8" s="14" customFormat="1" ht="12.75" customHeight="1">
      <c r="A93" s="15"/>
      <c r="B93" s="268" t="s">
        <v>21</v>
      </c>
      <c r="C93" s="268"/>
      <c r="D93" s="268"/>
      <c r="E93" s="75"/>
      <c r="F93" s="76"/>
      <c r="G93" s="76"/>
      <c r="H93" s="75"/>
    </row>
    <row r="94" spans="1:8" s="14" customFormat="1" ht="12.75" customHeight="1">
      <c r="A94" s="15"/>
      <c r="B94" s="268"/>
      <c r="C94" s="268"/>
      <c r="D94" s="268"/>
      <c r="E94" s="75"/>
      <c r="F94" s="76"/>
      <c r="G94" s="76"/>
      <c r="H94" s="75"/>
    </row>
    <row r="95" spans="1:8" s="14" customFormat="1" ht="12.75" customHeight="1">
      <c r="A95" s="15"/>
      <c r="B95" s="268"/>
      <c r="C95" s="268"/>
      <c r="D95" s="268"/>
      <c r="E95" s="75"/>
      <c r="F95" s="76"/>
      <c r="G95" s="76"/>
      <c r="H95" s="75"/>
    </row>
    <row r="96" spans="1:8" s="14" customFormat="1" ht="12.75" customHeight="1">
      <c r="A96" s="15"/>
      <c r="B96" s="268"/>
      <c r="C96" s="268"/>
      <c r="D96" s="268"/>
      <c r="E96" s="75"/>
      <c r="F96" s="76"/>
      <c r="G96" s="76"/>
      <c r="H96" s="75"/>
    </row>
    <row r="97" spans="1:8" s="14" customFormat="1" ht="12.75" customHeight="1">
      <c r="A97" s="15"/>
      <c r="B97" s="256" t="s">
        <v>22</v>
      </c>
      <c r="C97" s="256"/>
      <c r="D97" s="256"/>
      <c r="E97" s="77"/>
      <c r="F97" s="76"/>
      <c r="G97" s="76"/>
      <c r="H97" s="77"/>
    </row>
    <row r="98" spans="1:8" s="14" customFormat="1" ht="12.75" customHeight="1">
      <c r="A98" s="15"/>
      <c r="B98" s="256"/>
      <c r="C98" s="256"/>
      <c r="D98" s="256"/>
      <c r="E98" s="77"/>
      <c r="F98" s="76"/>
      <c r="G98" s="76"/>
      <c r="H98" s="77"/>
    </row>
    <row r="99" spans="1:8" s="14" customFormat="1" ht="12.75" customHeight="1">
      <c r="A99" s="15"/>
      <c r="B99" s="256"/>
      <c r="C99" s="256"/>
      <c r="D99" s="256"/>
      <c r="E99" s="77"/>
      <c r="F99" s="76"/>
      <c r="G99" s="76"/>
      <c r="H99" s="77"/>
    </row>
    <row r="100" spans="1:8" s="14" customFormat="1" ht="12.75" customHeight="1">
      <c r="A100" s="15"/>
      <c r="B100" s="256"/>
      <c r="C100" s="256"/>
      <c r="D100" s="256"/>
      <c r="E100" s="77"/>
      <c r="F100" s="76"/>
      <c r="G100" s="76"/>
      <c r="H100" s="77"/>
    </row>
    <row r="101" spans="1:8" s="14" customFormat="1" ht="12.75" customHeight="1">
      <c r="A101" s="15"/>
      <c r="B101" s="256"/>
      <c r="C101" s="256"/>
      <c r="D101" s="256"/>
      <c r="E101" s="77"/>
      <c r="F101" s="76"/>
      <c r="G101" s="76"/>
      <c r="H101" s="77"/>
    </row>
    <row r="102" spans="1:8" s="14" customFormat="1" ht="12.75" customHeight="1">
      <c r="A102" s="15"/>
      <c r="B102" s="268" t="s">
        <v>23</v>
      </c>
      <c r="C102" s="268"/>
      <c r="D102" s="268"/>
      <c r="E102" s="75"/>
      <c r="F102" s="76"/>
      <c r="G102" s="76"/>
      <c r="H102" s="75"/>
    </row>
    <row r="103" spans="1:8" s="14" customFormat="1" ht="12.75" customHeight="1">
      <c r="A103" s="15"/>
      <c r="B103" s="268"/>
      <c r="C103" s="268"/>
      <c r="D103" s="268"/>
      <c r="E103" s="75"/>
      <c r="F103" s="76"/>
      <c r="G103" s="76"/>
      <c r="H103" s="75"/>
    </row>
    <row r="104" spans="1:8" s="14" customFormat="1" ht="12.75" customHeight="1">
      <c r="A104" s="15"/>
      <c r="B104" s="268"/>
      <c r="C104" s="268"/>
      <c r="D104" s="268"/>
      <c r="E104" s="75"/>
      <c r="F104" s="76"/>
      <c r="G104" s="76"/>
      <c r="H104" s="75"/>
    </row>
    <row r="105" spans="1:8" s="14" customFormat="1" ht="12.75" customHeight="1">
      <c r="A105" s="15"/>
      <c r="B105" s="268"/>
      <c r="C105" s="268"/>
      <c r="D105" s="268"/>
      <c r="E105" s="75"/>
      <c r="F105" s="76"/>
      <c r="G105" s="76"/>
      <c r="H105" s="75"/>
    </row>
    <row r="106" spans="1:8" s="14" customFormat="1" ht="12.75" customHeight="1">
      <c r="A106" s="15"/>
      <c r="B106" s="256" t="s">
        <v>37</v>
      </c>
      <c r="C106" s="256"/>
      <c r="D106" s="256"/>
      <c r="E106" s="77"/>
      <c r="F106" s="76"/>
      <c r="G106" s="76"/>
      <c r="H106" s="77"/>
    </row>
    <row r="107" spans="1:8" s="14" customFormat="1" ht="12.75" customHeight="1">
      <c r="A107" s="15"/>
      <c r="B107" s="256"/>
      <c r="C107" s="256"/>
      <c r="D107" s="256"/>
      <c r="E107" s="77"/>
      <c r="F107" s="76"/>
      <c r="G107" s="76"/>
      <c r="H107" s="77"/>
    </row>
    <row r="108" spans="1:8" s="14" customFormat="1" ht="12.75" customHeight="1">
      <c r="A108" s="15"/>
      <c r="B108" s="256"/>
      <c r="C108" s="256"/>
      <c r="D108" s="256"/>
      <c r="E108" s="77"/>
      <c r="F108" s="76"/>
      <c r="G108" s="76"/>
      <c r="H108" s="77"/>
    </row>
    <row r="109" spans="1:8" s="14" customFormat="1" ht="12.75" customHeight="1">
      <c r="A109" s="15"/>
      <c r="B109" s="256"/>
      <c r="C109" s="256"/>
      <c r="D109" s="256"/>
      <c r="E109" s="77"/>
      <c r="F109" s="76"/>
      <c r="G109" s="76"/>
      <c r="H109" s="77"/>
    </row>
    <row r="110" spans="1:8" s="14" customFormat="1" ht="12.75" customHeight="1">
      <c r="A110" s="15"/>
      <c r="B110" s="256"/>
      <c r="C110" s="256"/>
      <c r="D110" s="256"/>
      <c r="E110" s="77"/>
      <c r="F110" s="76"/>
      <c r="G110" s="76"/>
      <c r="H110" s="77"/>
    </row>
    <row r="111" spans="1:8" s="14" customFormat="1" ht="12.75" customHeight="1">
      <c r="A111" s="15"/>
      <c r="B111" s="256" t="s">
        <v>24</v>
      </c>
      <c r="C111" s="256"/>
      <c r="D111" s="256"/>
      <c r="E111" s="77"/>
      <c r="F111" s="76"/>
      <c r="G111" s="76"/>
      <c r="H111" s="77"/>
    </row>
    <row r="112" spans="1:8" s="14" customFormat="1" ht="12.75">
      <c r="A112" s="15"/>
      <c r="B112" s="256"/>
      <c r="C112" s="256"/>
      <c r="D112" s="256"/>
      <c r="E112" s="77"/>
      <c r="F112" s="76"/>
      <c r="G112" s="76"/>
      <c r="H112" s="77"/>
    </row>
    <row r="113" spans="1:8" s="14" customFormat="1" ht="12.75">
      <c r="A113" s="15"/>
      <c r="B113" s="256"/>
      <c r="C113" s="256"/>
      <c r="D113" s="256"/>
      <c r="E113" s="77"/>
      <c r="F113" s="76"/>
      <c r="G113" s="76"/>
      <c r="H113" s="77"/>
    </row>
    <row r="114" spans="1:8" s="14" customFormat="1" ht="12.75">
      <c r="A114" s="15"/>
      <c r="B114" s="256"/>
      <c r="C114" s="256"/>
      <c r="D114" s="256"/>
      <c r="E114" s="77"/>
      <c r="F114" s="76"/>
      <c r="G114" s="76"/>
      <c r="H114" s="77"/>
    </row>
    <row r="115" spans="1:8" s="14" customFormat="1" ht="12.75">
      <c r="A115" s="15"/>
      <c r="B115" s="78"/>
      <c r="C115" s="9"/>
      <c r="D115" s="24"/>
      <c r="E115" s="9"/>
      <c r="F115" s="66"/>
      <c r="G115" s="66"/>
      <c r="H115" s="66"/>
    </row>
    <row r="116" spans="1:8" s="14" customFormat="1" ht="12.75">
      <c r="A116" s="15"/>
      <c r="B116" s="273" t="s">
        <v>38</v>
      </c>
      <c r="C116" s="273"/>
      <c r="D116" s="273"/>
      <c r="E116" s="273"/>
      <c r="F116" s="273"/>
      <c r="G116" s="273"/>
      <c r="H116" s="273"/>
    </row>
    <row r="117" spans="1:8" s="14" customFormat="1" ht="12.75">
      <c r="A117" s="15"/>
      <c r="B117" s="24" t="s">
        <v>25</v>
      </c>
      <c r="C117" s="9"/>
      <c r="D117" s="24"/>
      <c r="E117" s="9"/>
      <c r="F117" s="66"/>
      <c r="G117" s="66"/>
      <c r="H117" s="66"/>
    </row>
    <row r="118" spans="1:8" s="14" customFormat="1" ht="12.75">
      <c r="A118" s="15"/>
      <c r="B118" s="24" t="s">
        <v>26</v>
      </c>
      <c r="C118" s="9"/>
      <c r="D118" s="24"/>
      <c r="E118" s="9"/>
      <c r="F118" s="66"/>
      <c r="G118" s="66"/>
      <c r="H118" s="66"/>
    </row>
    <row r="119" spans="1:8" s="14" customFormat="1" ht="12.75">
      <c r="A119" s="15"/>
      <c r="B119" s="24" t="s">
        <v>27</v>
      </c>
      <c r="C119" s="9"/>
      <c r="D119" s="24"/>
      <c r="E119" s="9"/>
      <c r="F119" s="66"/>
      <c r="G119" s="66"/>
      <c r="H119" s="66"/>
    </row>
    <row r="120" spans="1:8" s="14" customFormat="1" ht="12.75">
      <c r="A120" s="15"/>
      <c r="B120" s="24" t="s">
        <v>28</v>
      </c>
      <c r="C120" s="9"/>
      <c r="D120" s="24"/>
      <c r="E120" s="9"/>
      <c r="F120" s="66"/>
      <c r="G120" s="66"/>
      <c r="H120" s="66"/>
    </row>
    <row r="121" spans="1:8" s="14" customFormat="1" ht="12.75">
      <c r="A121" s="15"/>
      <c r="B121" s="78"/>
      <c r="C121" s="9"/>
      <c r="D121" s="24"/>
      <c r="E121" s="9"/>
      <c r="F121" s="66"/>
      <c r="G121" s="66"/>
      <c r="H121" s="66"/>
    </row>
    <row r="122" spans="1:8" s="14" customFormat="1" ht="12.75" customHeight="1">
      <c r="A122" s="15"/>
      <c r="B122" s="268" t="s">
        <v>29</v>
      </c>
      <c r="C122" s="268"/>
      <c r="D122" s="268"/>
      <c r="E122" s="75"/>
      <c r="F122" s="76"/>
      <c r="G122" s="76"/>
      <c r="H122" s="75"/>
    </row>
    <row r="123" spans="1:8" s="14" customFormat="1" ht="12.75" customHeight="1">
      <c r="A123" s="15"/>
      <c r="B123" s="268"/>
      <c r="C123" s="268"/>
      <c r="D123" s="268"/>
      <c r="E123" s="75"/>
      <c r="F123" s="76"/>
      <c r="G123" s="76"/>
      <c r="H123" s="75"/>
    </row>
    <row r="124" spans="1:8" s="14" customFormat="1" ht="12.75">
      <c r="A124" s="15"/>
      <c r="B124" s="78"/>
      <c r="C124" s="9"/>
      <c r="D124" s="24"/>
      <c r="E124" s="9"/>
      <c r="F124" s="66"/>
      <c r="G124" s="66"/>
      <c r="H124" s="66"/>
    </row>
    <row r="125" spans="1:8" s="14" customFormat="1" ht="12.75" customHeight="1">
      <c r="A125" s="15"/>
      <c r="B125" s="268" t="s">
        <v>30</v>
      </c>
      <c r="C125" s="268"/>
      <c r="D125" s="268"/>
      <c r="E125" s="75"/>
      <c r="F125" s="76"/>
      <c r="G125" s="76"/>
      <c r="H125" s="75"/>
    </row>
    <row r="126" spans="1:8" s="14" customFormat="1" ht="12.75" customHeight="1">
      <c r="A126" s="15"/>
      <c r="B126" s="268"/>
      <c r="C126" s="268"/>
      <c r="D126" s="268"/>
      <c r="E126" s="75"/>
      <c r="F126" s="76"/>
      <c r="G126" s="76"/>
      <c r="H126" s="75"/>
    </row>
    <row r="127" spans="1:8" s="14" customFormat="1" ht="12.75" customHeight="1">
      <c r="A127" s="15"/>
      <c r="B127" s="75" t="s">
        <v>31</v>
      </c>
      <c r="C127" s="75"/>
      <c r="D127" s="75"/>
      <c r="E127" s="75"/>
      <c r="F127" s="75"/>
      <c r="G127" s="75"/>
      <c r="H127" s="75"/>
    </row>
    <row r="128" spans="1:8" s="14" customFormat="1" ht="12.75">
      <c r="A128" s="15"/>
      <c r="B128" s="24" t="s">
        <v>32</v>
      </c>
      <c r="C128" s="9"/>
      <c r="D128" s="24"/>
      <c r="E128" s="9"/>
      <c r="F128" s="66"/>
      <c r="G128" s="66"/>
      <c r="H128" s="66"/>
    </row>
    <row r="129" spans="1:8" s="14" customFormat="1" ht="12.75">
      <c r="A129" s="15"/>
      <c r="B129" s="24" t="s">
        <v>33</v>
      </c>
      <c r="C129" s="9"/>
      <c r="D129" s="24"/>
      <c r="E129" s="9"/>
      <c r="F129" s="66"/>
      <c r="G129" s="66"/>
      <c r="H129" s="66"/>
    </row>
    <row r="130" spans="1:9" s="14" customFormat="1" ht="15">
      <c r="A130" s="13"/>
      <c r="B130" s="109"/>
      <c r="C130" s="110"/>
      <c r="D130" s="110"/>
      <c r="E130" s="110"/>
      <c r="F130" s="110"/>
      <c r="G130" s="110"/>
      <c r="H130" s="110"/>
      <c r="I130" s="73"/>
    </row>
    <row r="131" ht="13.5" thickBot="1">
      <c r="B131" s="17">
        <f>IF(A131="*",INT(MAX(#REF!)+1),IF(A131="**",ROUNDDOWN(MAX(#REF!)+0.01,2),IF(A131="***",MAX(#REF!)+0.01,0)))</f>
        <v>0</v>
      </c>
    </row>
    <row r="132" spans="1:7" s="3" customFormat="1" ht="12.75" customHeight="1" thickBot="1">
      <c r="A132" s="12" t="s">
        <v>8</v>
      </c>
      <c r="B132" s="108">
        <f>IF(A132="*",INT(MAX(B$119:B131)+1),IF(A132="**",ROUNDDOWN(MAX(B$119:B131)+0.01,2),IF(A132="***",MAX(B$119:B131)+0.01,0)))</f>
        <v>1</v>
      </c>
      <c r="C132" s="28" t="s">
        <v>89</v>
      </c>
      <c r="D132" s="44"/>
      <c r="E132" s="5"/>
      <c r="F132" s="63"/>
      <c r="G132" s="63"/>
    </row>
    <row r="133" spans="2:7" s="3" customFormat="1" ht="12.75">
      <c r="B133" s="19"/>
      <c r="C133" s="4"/>
      <c r="D133" s="44"/>
      <c r="E133" s="5"/>
      <c r="F133" s="63"/>
      <c r="G133" s="63"/>
    </row>
    <row r="134" spans="1:8" ht="12.75" customHeight="1">
      <c r="A134" s="3" t="s">
        <v>9</v>
      </c>
      <c r="B134" s="19">
        <f>IF(A134="*",INT(MAX(B$27:B133)+1),IF(A134="**",ROUNDDOWN(MAX(B$27:B133)+0.01,2),IF(A134="***",MAX(B$27:B133)+0.01,0)))</f>
        <v>1.01</v>
      </c>
      <c r="C134" s="254" t="s">
        <v>91</v>
      </c>
      <c r="H134" s="41"/>
    </row>
    <row r="135" spans="1:8" ht="12.75" customHeight="1">
      <c r="A135" s="3"/>
      <c r="B135" s="19">
        <f>IF(A135="*",INT(MAX(B$84:B134)+1),IF(A135="**",ROUNDDOWN(MAX(B$84:B134)+0.01,2),IF(A135="***",MAX(B$84:B134)+0.01,0)))</f>
        <v>0</v>
      </c>
      <c r="C135" s="254"/>
      <c r="D135" s="164" t="s">
        <v>4</v>
      </c>
      <c r="E135" s="165">
        <v>1</v>
      </c>
      <c r="F135" s="95">
        <v>0</v>
      </c>
      <c r="G135" s="83">
        <f>E135*F135</f>
        <v>0</v>
      </c>
      <c r="H135" s="41"/>
    </row>
    <row r="136" spans="2:8" s="71" customFormat="1" ht="12.75" customHeight="1">
      <c r="B136" s="19">
        <f>IF(A136="*",INT(MAX(B$84:B135)+1),IF(A136="**",ROUNDDOWN(MAX(B$84:B135)+0.01,2),IF(A136="***",MAX(B$84:B135)+0.01,0)))</f>
        <v>0</v>
      </c>
      <c r="C136" s="167"/>
      <c r="D136" s="116"/>
      <c r="E136" s="166"/>
      <c r="F136" s="48"/>
      <c r="G136" s="85"/>
      <c r="H136" s="94"/>
    </row>
    <row r="137" spans="1:8" ht="12.75" customHeight="1">
      <c r="A137" s="3" t="s">
        <v>9</v>
      </c>
      <c r="B137" s="19">
        <f>IF(A137="*",INT(MAX(B$84:B136)+1),IF(A137="**",ROUNDDOWN(MAX(B$84:B136)+0.01,2),IF(A137="***",MAX(B$84:B136)+0.01,0)))</f>
        <v>1.02</v>
      </c>
      <c r="C137" s="254" t="s">
        <v>92</v>
      </c>
      <c r="D137" s="163"/>
      <c r="E137" s="163"/>
      <c r="F137" s="41"/>
      <c r="G137" s="52">
        <f>IF(N(D137)=0,0,"Kn")</f>
        <v>0</v>
      </c>
      <c r="H137" s="41">
        <f>IF(N(D137)=0,0,F137*D137)</f>
        <v>0</v>
      </c>
    </row>
    <row r="138" spans="1:8" ht="12.75">
      <c r="A138" s="16"/>
      <c r="B138" s="19">
        <f>IF(A138="*",INT(MAX(B$84:B137)+1),IF(A138="**",ROUNDDOWN(MAX(B$84:B137)+0.01,2),IF(A138="***",MAX(B$84:B137)+0.01,0)))</f>
        <v>0</v>
      </c>
      <c r="C138" s="254"/>
      <c r="D138" s="163"/>
      <c r="E138" s="163"/>
      <c r="F138" s="41"/>
      <c r="G138" s="52">
        <f>IF(N(D138)=0,0,"Kn")</f>
        <v>0</v>
      </c>
      <c r="H138" s="41">
        <f>IF(N(D138)=0,0,F138*D138)</f>
        <v>0</v>
      </c>
    </row>
    <row r="139" spans="1:8" ht="12.75">
      <c r="A139" s="16"/>
      <c r="B139" s="19">
        <f>IF(A139="*",INT(MAX(B$84:B138)+1),IF(A139="**",ROUNDDOWN(MAX(B$84:B138)+0.01,2),IF(A139="***",MAX(B$84:B138)+0.01,0)))</f>
        <v>0</v>
      </c>
      <c r="C139" s="254"/>
      <c r="D139" s="163"/>
      <c r="E139" s="163"/>
      <c r="F139" s="41"/>
      <c r="G139" s="52">
        <f>IF(N(D139)=0,0,"Kn")</f>
        <v>0</v>
      </c>
      <c r="H139" s="41">
        <f>IF(N(D139)=0,0,F139*D139)</f>
        <v>0</v>
      </c>
    </row>
    <row r="140" spans="1:8" ht="12.75">
      <c r="A140" s="16"/>
      <c r="B140" s="19">
        <f>IF(A140="*",INT(MAX(B$84:B139)+1),IF(A140="**",ROUNDDOWN(MAX(B$84:B139)+0.01,2),IF(A140="***",MAX(B$84:B139)+0.01,0)))</f>
        <v>0</v>
      </c>
      <c r="C140" s="254"/>
      <c r="H140" s="41"/>
    </row>
    <row r="141" spans="1:8" ht="12.75">
      <c r="A141" s="16"/>
      <c r="B141" s="19">
        <f>IF(A141="*",INT(MAX(B$84:B140)+1),IF(A141="**",ROUNDDOWN(MAX(B$84:B140)+0.01,2),IF(A141="***",MAX(B$84:B140)+0.01,0)))</f>
        <v>0</v>
      </c>
      <c r="C141" s="254"/>
      <c r="D141" s="164" t="s">
        <v>4</v>
      </c>
      <c r="E141" s="165">
        <v>1</v>
      </c>
      <c r="F141" s="95">
        <v>0</v>
      </c>
      <c r="G141" s="83">
        <f>E141*F141</f>
        <v>0</v>
      </c>
      <c r="H141" s="41"/>
    </row>
    <row r="142" spans="1:8" ht="12.75">
      <c r="A142" s="16"/>
      <c r="B142" s="19">
        <f>IF(A142="*",INT(MAX(B$84:B141)+1),IF(A142="**",ROUNDDOWN(MAX(B$84:B141)+0.01,2),IF(A142="***",MAX(B$84:B141)+0.01,0)))</f>
        <v>0</v>
      </c>
      <c r="C142" s="163"/>
      <c r="D142" s="175"/>
      <c r="E142" s="176"/>
      <c r="F142" s="100"/>
      <c r="G142" s="85"/>
      <c r="H142" s="41"/>
    </row>
    <row r="143" spans="1:8" ht="12.75" customHeight="1">
      <c r="A143" s="3" t="s">
        <v>9</v>
      </c>
      <c r="B143" s="19">
        <f>IF(A143="*",INT(MAX(B$84:B137)+1),IF(A143="**",ROUNDDOWN(MAX(B$84:B137)+0.01,2),IF(A143="***",MAX(B$84:B137)+0.01,0)))</f>
        <v>1.03</v>
      </c>
      <c r="C143" s="254" t="s">
        <v>94</v>
      </c>
      <c r="D143" s="163"/>
      <c r="E143" s="163"/>
      <c r="F143" s="41"/>
      <c r="G143" s="52">
        <f>IF(N(D143)=0,0,"Kn")</f>
        <v>0</v>
      </c>
      <c r="H143" s="41">
        <f>IF(N(D143)=0,0,F143*D143)</f>
        <v>0</v>
      </c>
    </row>
    <row r="144" spans="1:8" ht="12.75">
      <c r="A144" s="16"/>
      <c r="B144" s="19">
        <f>IF(A144="*",INT(MAX(B$84:B143)+1),IF(A144="**",ROUNDDOWN(MAX(B$84:B143)+0.01,2),IF(A144="***",MAX(B$84:B143)+0.01,0)))</f>
        <v>0</v>
      </c>
      <c r="C144" s="254"/>
      <c r="D144" s="163"/>
      <c r="E144" s="163"/>
      <c r="F144" s="41"/>
      <c r="G144" s="52">
        <f>IF(N(D144)=0,0,"Kn")</f>
        <v>0</v>
      </c>
      <c r="H144" s="41">
        <f>IF(N(D144)=0,0,F144*D144)</f>
        <v>0</v>
      </c>
    </row>
    <row r="145" spans="1:8" ht="12.75">
      <c r="A145" s="16"/>
      <c r="B145" s="19">
        <f>IF(A145="*",INT(MAX(B$84:B144)+1),IF(A145="**",ROUNDDOWN(MAX(B$84:B144)+0.01,2),IF(A145="***",MAX(B$84:B144)+0.01,0)))</f>
        <v>0</v>
      </c>
      <c r="C145" s="254"/>
      <c r="D145" s="163"/>
      <c r="E145" s="163"/>
      <c r="F145" s="41"/>
      <c r="G145" s="52">
        <f>IF(N(D145)=0,0,"Kn")</f>
        <v>0</v>
      </c>
      <c r="H145" s="41">
        <f>IF(N(D145)=0,0,F145*D145)</f>
        <v>0</v>
      </c>
    </row>
    <row r="146" spans="1:8" ht="12.75">
      <c r="A146" s="16"/>
      <c r="B146" s="19">
        <f>IF(A146="*",INT(MAX(B$84:B145)+1),IF(A146="**",ROUNDDOWN(MAX(B$84:B145)+0.01,2),IF(A146="***",MAX(B$84:B145)+0.01,0)))</f>
        <v>0</v>
      </c>
      <c r="C146" s="254"/>
      <c r="H146" s="41"/>
    </row>
    <row r="147" spans="1:8" ht="12.75" customHeight="1">
      <c r="A147" s="3"/>
      <c r="B147" s="19">
        <f>IF(A147="*",INT(MAX(B$84:B142)+1),IF(A147="**",ROUNDDOWN(MAX(B$84:B142)+0.01,2),IF(A147="***",MAX(B$84:B142)+0.01,0)))</f>
        <v>0</v>
      </c>
      <c r="C147" s="254" t="s">
        <v>95</v>
      </c>
      <c r="D147" s="163"/>
      <c r="E147" s="163"/>
      <c r="F147" s="41"/>
      <c r="G147" s="52">
        <f>IF(N(D147)=0,0,"Kn")</f>
        <v>0</v>
      </c>
      <c r="H147" s="41">
        <f>IF(N(D147)=0,0,F147*D147)</f>
        <v>0</v>
      </c>
    </row>
    <row r="148" spans="1:8" ht="12.75">
      <c r="A148" s="16"/>
      <c r="B148" s="19">
        <f>IF(A148="*",INT(MAX(B$84:B147)+1),IF(A148="**",ROUNDDOWN(MAX(B$84:B147)+0.01,2),IF(A148="***",MAX(B$84:B147)+0.01,0)))</f>
        <v>0</v>
      </c>
      <c r="C148" s="254"/>
      <c r="D148" s="163"/>
      <c r="E148" s="163"/>
      <c r="F148" s="41"/>
      <c r="G148" s="52">
        <f>IF(N(D148)=0,0,"Kn")</f>
        <v>0</v>
      </c>
      <c r="H148" s="41">
        <f>IF(N(D148)=0,0,F148*D148)</f>
        <v>0</v>
      </c>
    </row>
    <row r="149" spans="1:8" ht="12.75">
      <c r="A149" s="16"/>
      <c r="B149" s="19">
        <f>IF(A149="*",INT(MAX(B$84:B148)+1),IF(A149="**",ROUNDDOWN(MAX(B$84:B148)+0.01,2),IF(A149="***",MAX(B$84:B148)+0.01,0)))</f>
        <v>0</v>
      </c>
      <c r="C149" s="254"/>
      <c r="D149" s="164" t="s">
        <v>4</v>
      </c>
      <c r="E149" s="165">
        <v>1</v>
      </c>
      <c r="F149" s="95">
        <v>0</v>
      </c>
      <c r="G149" s="83">
        <f>E149*F149</f>
        <v>0</v>
      </c>
      <c r="H149" s="41"/>
    </row>
    <row r="150" spans="1:8" ht="12.75">
      <c r="A150" s="16"/>
      <c r="B150" s="19">
        <f>IF(A150="*",INT(MAX(B$84:B149)+1),IF(A150="**",ROUNDDOWN(MAX(B$84:B149)+0.01,2),IF(A150="***",MAX(B$84:B149)+0.01,0)))</f>
        <v>0</v>
      </c>
      <c r="C150" s="163"/>
      <c r="D150" s="183"/>
      <c r="E150" s="184"/>
      <c r="F150" s="100"/>
      <c r="G150" s="101"/>
      <c r="H150" s="41"/>
    </row>
    <row r="151" spans="1:8" ht="12.75" customHeight="1">
      <c r="A151" s="3" t="s">
        <v>9</v>
      </c>
      <c r="B151" s="19">
        <f>IF(A151="*",INT(MAX(B$84:B150)+1),IF(A151="**",ROUNDDOWN(MAX(B$84:B150)+0.01,2),IF(A151="***",MAX(B$84:B150)+0.01,0)))</f>
        <v>1.04</v>
      </c>
      <c r="C151" s="254" t="s">
        <v>93</v>
      </c>
      <c r="D151" s="163"/>
      <c r="E151" s="163"/>
      <c r="F151" s="41"/>
      <c r="G151" s="52">
        <f>IF(N(D151)=0,0,"Kn")</f>
        <v>0</v>
      </c>
      <c r="H151" s="41">
        <f>IF(N(D151)=0,0,F151*D151)</f>
        <v>0</v>
      </c>
    </row>
    <row r="152" spans="1:8" ht="12.75">
      <c r="A152" s="16"/>
      <c r="B152" s="19">
        <f>IF(A152="*",INT(MAX(B$84:B151)+1),IF(A152="**",ROUNDDOWN(MAX(B$84:B151)+0.01,2),IF(A152="***",MAX(B$84:B151)+0.01,0)))</f>
        <v>0</v>
      </c>
      <c r="C152" s="254"/>
      <c r="D152" s="163"/>
      <c r="E152" s="163"/>
      <c r="F152" s="41"/>
      <c r="G152" s="52">
        <f>IF(N(D152)=0,0,"Kn")</f>
        <v>0</v>
      </c>
      <c r="H152" s="41">
        <f>IF(N(D152)=0,0,F152*D152)</f>
        <v>0</v>
      </c>
    </row>
    <row r="153" spans="1:8" ht="12.75">
      <c r="A153" s="16"/>
      <c r="B153" s="19">
        <f>IF(A153="*",INT(MAX(B$84:B152)+1),IF(A153="**",ROUNDDOWN(MAX(B$84:B152)+0.01,2),IF(A153="***",MAX(B$84:B152)+0.01,0)))</f>
        <v>0</v>
      </c>
      <c r="C153" s="254"/>
      <c r="D153" s="164" t="s">
        <v>4</v>
      </c>
      <c r="E153" s="165">
        <v>1</v>
      </c>
      <c r="F153" s="95">
        <v>0</v>
      </c>
      <c r="G153" s="83">
        <f>E153*F153</f>
        <v>0</v>
      </c>
      <c r="H153" s="41">
        <f>IF(N(D153)=0,0,F153*D153)</f>
        <v>0</v>
      </c>
    </row>
    <row r="154" spans="1:8" ht="12.75">
      <c r="A154" s="16"/>
      <c r="B154" s="19">
        <f>IF(A154="*",INT(MAX(B$84:B153)+1),IF(A154="**",ROUNDDOWN(MAX(B$84:B153)+0.01,2),IF(A154="***",MAX(B$84:B153)+0.01,0)))</f>
        <v>0</v>
      </c>
      <c r="C154" s="163"/>
      <c r="D154" s="116"/>
      <c r="E154" s="166"/>
      <c r="F154" s="100"/>
      <c r="G154" s="85"/>
      <c r="H154" s="41"/>
    </row>
    <row r="155" spans="1:8" ht="12.75" customHeight="1">
      <c r="A155" s="3" t="s">
        <v>9</v>
      </c>
      <c r="B155" s="19">
        <f>IF(A155="*",INT(MAX(B$84:B154)+1),IF(A155="**",ROUNDDOWN(MAX(B$84:B154)+0.01,2),IF(A155="***",MAX(B$84:B154)+0.01,0)))</f>
        <v>1.05</v>
      </c>
      <c r="C155" s="254" t="s">
        <v>149</v>
      </c>
      <c r="D155" s="163"/>
      <c r="E155" s="163"/>
      <c r="F155" s="41"/>
      <c r="G155" s="52">
        <f>IF(N(D155)=0,0,"Kn")</f>
        <v>0</v>
      </c>
      <c r="H155" s="41">
        <f>IF(N(D155)=0,0,F155*D155)</f>
        <v>0</v>
      </c>
    </row>
    <row r="156" spans="1:8" ht="12.75">
      <c r="A156" s="16"/>
      <c r="B156" s="19">
        <f>IF(A156="*",INT(MAX(B$84:B155)+1),IF(A156="**",ROUNDDOWN(MAX(B$84:B155)+0.01,2),IF(A156="***",MAX(B$84:B155)+0.01,0)))</f>
        <v>0</v>
      </c>
      <c r="C156" s="254"/>
      <c r="D156" s="163"/>
      <c r="E156" s="163"/>
      <c r="F156" s="41"/>
      <c r="G156" s="52">
        <f>IF(N(D156)=0,0,"Kn")</f>
        <v>0</v>
      </c>
      <c r="H156" s="41">
        <f>IF(N(D156)=0,0,F156*D156)</f>
        <v>0</v>
      </c>
    </row>
    <row r="157" spans="1:8" ht="12.75">
      <c r="A157" s="16"/>
      <c r="B157" s="19">
        <f>IF(A157="*",INT(MAX(B$84:B156)+1),IF(A157="**",ROUNDDOWN(MAX(B$84:B156)+0.01,2),IF(A157="***",MAX(B$84:B156)+0.01,0)))</f>
        <v>0</v>
      </c>
      <c r="C157" s="254"/>
      <c r="D157" s="164" t="s">
        <v>4</v>
      </c>
      <c r="E157" s="165">
        <v>1</v>
      </c>
      <c r="F157" s="95">
        <v>0</v>
      </c>
      <c r="G157" s="83">
        <f>E157*F157</f>
        <v>0</v>
      </c>
      <c r="H157" s="41">
        <f>IF(N(D157)=0,0,F157*D157)</f>
        <v>0</v>
      </c>
    </row>
    <row r="158" spans="1:8" ht="12.75">
      <c r="A158" s="16"/>
      <c r="B158" s="19">
        <f>IF(A158="*",INT(MAX(B$84:B157)+1),IF(A158="**",ROUNDDOWN(MAX(B$84:B157)+0.01,2),IF(A158="***",MAX(B$84:B157)+0.01,0)))</f>
        <v>0</v>
      </c>
      <c r="C158" s="163"/>
      <c r="D158" s="175"/>
      <c r="E158" s="176"/>
      <c r="F158" s="100"/>
      <c r="G158" s="85"/>
      <c r="H158" s="41"/>
    </row>
    <row r="159" spans="1:11" s="122" customFormat="1" ht="12.75" customHeight="1">
      <c r="A159" s="99" t="s">
        <v>9</v>
      </c>
      <c r="B159" s="19">
        <f>IF(A159="*",INT(MAX(B$84:B158)+1),IF(A159="**",ROUNDDOWN(MAX(B$84:B158)+0.01,2),IF(A159="***",MAX(B$84:B158)+0.01,0)))</f>
        <v>1.06</v>
      </c>
      <c r="C159" s="263" t="s">
        <v>90</v>
      </c>
      <c r="D159" s="119"/>
      <c r="E159" s="119"/>
      <c r="F159" s="120"/>
      <c r="G159" s="121">
        <f>IF(N(D159)=0,0,"Kn")</f>
        <v>0</v>
      </c>
      <c r="H159" s="120"/>
      <c r="J159" s="119"/>
      <c r="K159" s="119"/>
    </row>
    <row r="160" spans="2:11" s="122" customFormat="1" ht="12.75">
      <c r="B160" s="19">
        <f>IF(A160="*",INT(MAX(B$84:B159)+1),IF(A160="**",ROUNDDOWN(MAX(B$84:B159)+0.01,2),IF(A160="***",MAX(B$84:B159)+0.01,0)))</f>
        <v>0</v>
      </c>
      <c r="C160" s="263"/>
      <c r="D160" s="96" t="s">
        <v>4</v>
      </c>
      <c r="E160" s="86">
        <v>1</v>
      </c>
      <c r="F160" s="95">
        <v>0</v>
      </c>
      <c r="G160" s="97">
        <f>E160*F160</f>
        <v>0</v>
      </c>
      <c r="H160" s="120"/>
      <c r="J160" s="119"/>
      <c r="K160" s="119"/>
    </row>
    <row r="161" spans="2:11" s="122" customFormat="1" ht="12.75">
      <c r="B161" s="19">
        <f>IF(A161="*",INT(MAX(B$84:B160)+1),IF(A161="**",ROUNDDOWN(MAX(B$84:B160)+0.01,2),IF(A161="***",MAX(B$84:B160)+0.01,0)))</f>
        <v>0</v>
      </c>
      <c r="C161" s="119"/>
      <c r="D161" s="119"/>
      <c r="E161" s="119"/>
      <c r="F161" s="120"/>
      <c r="G161" s="121">
        <f>IF(N(D161)=0,0,"Kn")</f>
        <v>0</v>
      </c>
      <c r="H161" s="120"/>
      <c r="J161" s="119"/>
      <c r="K161" s="119"/>
    </row>
    <row r="162" spans="2:11" s="8" customFormat="1" ht="12.75" customHeight="1">
      <c r="B162" s="19">
        <f>IF(A162="*",INT(MAX(B$84:B161)+1),IF(A162="**",ROUNDDOWN(MAX(B$84:B161)+0.01,2),IF(A162="***",MAX(B$84:B161)+0.01,0)))</f>
        <v>0</v>
      </c>
      <c r="C162" s="123"/>
      <c r="D162" s="123"/>
      <c r="E162" s="123"/>
      <c r="F162" s="25"/>
      <c r="G162" s="124"/>
      <c r="H162" s="25"/>
      <c r="J162" s="115"/>
      <c r="K162" s="115"/>
    </row>
    <row r="163" spans="2:13" s="3" customFormat="1" ht="13.5" thickBot="1">
      <c r="B163" s="19">
        <f>IF(A163="*",INT(MAX(B$84:B162)+1),IF(A163="**",ROUNDDOWN(MAX(B$84:B162)+0.01,2),IF(A163="***",MAX(B$84:B162)+0.01,0)))</f>
        <v>0</v>
      </c>
      <c r="C163" s="125"/>
      <c r="D163" s="126"/>
      <c r="E163" s="127"/>
      <c r="F163" s="63"/>
      <c r="G163" s="63"/>
      <c r="M163" s="6"/>
    </row>
    <row r="164" spans="2:13" s="3" customFormat="1" ht="13.5" thickBot="1">
      <c r="B164" s="19">
        <f>IF(A164="*",INT(MAX(B$84:B163)+1),IF(A164="**",ROUNDDOWN(MAX(B$84:B163)+0.01,2),IF(A164="***",MAX(B$84:B163)+0.01,0)))</f>
        <v>0</v>
      </c>
      <c r="C164" s="128" t="str">
        <f>"UKUPNO "&amp;ROUNDDOWN(B159,0)</f>
        <v>UKUPNO 1</v>
      </c>
      <c r="D164" s="129"/>
      <c r="E164" s="130"/>
      <c r="F164" s="131"/>
      <c r="G164" s="132">
        <f>SUM(G135:G163)</f>
        <v>0</v>
      </c>
      <c r="M164" s="6"/>
    </row>
    <row r="165" spans="2:7" s="3" customFormat="1" ht="12.75">
      <c r="B165" s="23"/>
      <c r="C165" s="104"/>
      <c r="D165" s="45"/>
      <c r="E165" s="56"/>
      <c r="F165" s="62"/>
      <c r="G165" s="105"/>
    </row>
    <row r="166" spans="2:7" s="3" customFormat="1" ht="13.5" thickBot="1">
      <c r="B166" s="23"/>
      <c r="C166" s="104"/>
      <c r="D166" s="45"/>
      <c r="E166" s="56"/>
      <c r="F166" s="62"/>
      <c r="G166" s="105"/>
    </row>
    <row r="167" spans="1:7" s="99" customFormat="1" ht="12.75" customHeight="1" thickBot="1">
      <c r="A167" s="188" t="s">
        <v>8</v>
      </c>
      <c r="B167" s="189">
        <f>IF(A167="*",INT(MAX(B$118:B166)+1),IF(A167="**",ROUNDDOWN(MAX(B$118:B166)+0.01,2),IF(A167="***",MAX(B$118:B166)+0.01,0)))</f>
        <v>2</v>
      </c>
      <c r="C167" s="190" t="s">
        <v>96</v>
      </c>
      <c r="D167" s="191"/>
      <c r="E167" s="192"/>
      <c r="F167" s="193"/>
      <c r="G167" s="193"/>
    </row>
    <row r="168" spans="2:7" s="3" customFormat="1" ht="12.75">
      <c r="B168" s="19"/>
      <c r="C168" s="104"/>
      <c r="D168" s="45"/>
      <c r="E168" s="56"/>
      <c r="F168" s="62"/>
      <c r="G168" s="105"/>
    </row>
    <row r="169" spans="1:10" s="162" customFormat="1" ht="12.75" customHeight="1">
      <c r="A169" t="s">
        <v>9</v>
      </c>
      <c r="B169" s="106">
        <f>IF(A169="*",INT(MAX(B$86:B168)+1),IF(A169="**",ROUNDDOWN(MAX(B$86:B168)+0.01,2),IF(A169="***",MAX(B$86:B168)+0.01,0)))</f>
        <v>2.01</v>
      </c>
      <c r="C169" s="265" t="s">
        <v>160</v>
      </c>
      <c r="D169" s="156"/>
      <c r="E169" s="157"/>
      <c r="F169" s="158"/>
      <c r="G169" s="159"/>
      <c r="H169" s="160"/>
      <c r="I169" s="160"/>
      <c r="J169" s="161"/>
    </row>
    <row r="170" spans="2:10" s="162" customFormat="1" ht="12.75" customHeight="1">
      <c r="B170" s="136">
        <f>IF(A170="*",INT(MAX(B$86:B169)+1),IF(A170="**",ROUNDDOWN(MAX(B$86:B169)+0.01,2),IF(A170="***",MAX(B$86:B169)+0.01,0)))</f>
        <v>0</v>
      </c>
      <c r="C170" s="265"/>
      <c r="D170" s="156"/>
      <c r="E170" s="157"/>
      <c r="F170" s="158"/>
      <c r="G170" s="159"/>
      <c r="H170" s="160"/>
      <c r="I170" s="160"/>
      <c r="J170" s="161"/>
    </row>
    <row r="171" spans="2:10" s="162" customFormat="1" ht="12.75" customHeight="1">
      <c r="B171" s="136"/>
      <c r="C171" s="265"/>
      <c r="D171" s="156"/>
      <c r="E171" s="157"/>
      <c r="F171" s="158"/>
      <c r="G171" s="159"/>
      <c r="H171" s="160"/>
      <c r="I171" s="160"/>
      <c r="J171" s="161"/>
    </row>
    <row r="172" spans="2:14" s="9" customFormat="1" ht="12.75">
      <c r="B172" s="136">
        <f>IF(A172="*",INT(MAX(B$85:B171)+1),IF(A172="**",ROUNDDOWN(MAX(B$85:B171)+0.01,2),IF(A172="***",MAX(B$85:B171)+0.01,0)))</f>
        <v>0</v>
      </c>
      <c r="C172" s="163" t="s">
        <v>108</v>
      </c>
      <c r="D172" s="163"/>
      <c r="E172" s="163"/>
      <c r="F172" s="66"/>
      <c r="H172" s="66"/>
      <c r="L172" s="163"/>
      <c r="M172" s="163"/>
      <c r="N172" s="163"/>
    </row>
    <row r="173" spans="2:14" s="9" customFormat="1" ht="12.75">
      <c r="B173" s="136">
        <f>IF(A173="*",INT(MAX(B$85:B172)+1),IF(A173="**",ROUNDDOWN(MAX(B$85:B172)+0.01,2),IF(A173="***",MAX(B$85:B172)+0.01,0)))</f>
        <v>0</v>
      </c>
      <c r="C173" s="163" t="s">
        <v>109</v>
      </c>
      <c r="D173" s="163"/>
      <c r="E173" s="163"/>
      <c r="F173" s="66"/>
      <c r="H173" s="66"/>
      <c r="L173" s="163"/>
      <c r="M173" s="163"/>
      <c r="N173" s="163"/>
    </row>
    <row r="174" spans="2:14" s="9" customFormat="1" ht="12.75">
      <c r="B174" s="136">
        <f>IF(A174="*",INT(MAX(B$85:B173)+1),IF(A174="**",ROUNDDOWN(MAX(B$85:B173)+0.01,2),IF(A174="***",MAX(B$85:B173)+0.01,0)))</f>
        <v>0</v>
      </c>
      <c r="C174" s="163" t="s">
        <v>110</v>
      </c>
      <c r="D174" s="163"/>
      <c r="E174" s="163"/>
      <c r="F174" s="66"/>
      <c r="H174" s="66"/>
      <c r="L174" s="163"/>
      <c r="M174" s="163"/>
      <c r="N174" s="163"/>
    </row>
    <row r="175" spans="2:14" s="9" customFormat="1" ht="12.75">
      <c r="B175" s="136">
        <f>IF(A175="*",INT(MAX(B$85:B174)+1),IF(A175="**",ROUNDDOWN(MAX(B$85:B174)+0.01,2),IF(A175="***",MAX(B$85:B174)+0.01,0)))</f>
        <v>0</v>
      </c>
      <c r="C175" s="163" t="s">
        <v>111</v>
      </c>
      <c r="D175" s="163"/>
      <c r="E175" s="163"/>
      <c r="F175" s="66"/>
      <c r="H175" s="66"/>
      <c r="L175" s="163"/>
      <c r="M175" s="163"/>
      <c r="N175" s="163"/>
    </row>
    <row r="176" spans="2:14" s="9" customFormat="1" ht="12.75">
      <c r="B176" s="136">
        <f>IF(A176="*",INT(MAX(B$85:B175)+1),IF(A176="**",ROUNDDOWN(MAX(B$85:B175)+0.01,2),IF(A176="***",MAX(B$85:B175)+0.01,0)))</f>
        <v>0</v>
      </c>
      <c r="C176" s="163" t="s">
        <v>112</v>
      </c>
      <c r="D176"/>
      <c r="E176"/>
      <c r="F176" s="41"/>
      <c r="G176"/>
      <c r="H176" s="41"/>
      <c r="L176" s="163"/>
      <c r="M176" s="163"/>
      <c r="N176" s="163"/>
    </row>
    <row r="177" spans="2:14" s="9" customFormat="1" ht="12.75">
      <c r="B177" s="136">
        <f>IF(A177="*",INT(MAX(B$85:B176)+1),IF(A177="**",ROUNDDOWN(MAX(B$85:B176)+0.01,2),IF(A177="***",MAX(B$85:B176)+0.01,0)))</f>
        <v>0</v>
      </c>
      <c r="C177" s="163" t="s">
        <v>113</v>
      </c>
      <c r="D177"/>
      <c r="E177"/>
      <c r="F177" s="41"/>
      <c r="G177"/>
      <c r="H177" s="41"/>
      <c r="L177" s="163"/>
      <c r="M177" s="163"/>
      <c r="N177" s="163"/>
    </row>
    <row r="178" spans="2:14" s="9" customFormat="1" ht="12.75">
      <c r="B178" s="136">
        <f>IF(A178="*",INT(MAX(B$85:B177)+1),IF(A178="**",ROUNDDOWN(MAX(B$85:B177)+0.01,2),IF(A178="***",MAX(B$85:B177)+0.01,0)))</f>
        <v>0</v>
      </c>
      <c r="C178" s="163" t="s">
        <v>97</v>
      </c>
      <c r="D178"/>
      <c r="E178"/>
      <c r="F178" s="41"/>
      <c r="G178"/>
      <c r="H178" s="41"/>
      <c r="L178" s="163"/>
      <c r="M178" s="163"/>
      <c r="N178" s="163"/>
    </row>
    <row r="179" spans="2:14" ht="12.75">
      <c r="B179" s="136">
        <f>IF(A179="*",INT(MAX(B$85:B178)+1),IF(A179="**",ROUNDDOWN(MAX(B$85:B178)+0.01,2),IF(A179="***",MAX(B$85:B178)+0.01,0)))</f>
        <v>0</v>
      </c>
      <c r="C179" s="163" t="s">
        <v>98</v>
      </c>
      <c r="D179"/>
      <c r="E179"/>
      <c r="F179" s="41"/>
      <c r="G179"/>
      <c r="H179" s="41"/>
      <c r="L179" s="163"/>
      <c r="M179" s="163"/>
      <c r="N179" s="163"/>
    </row>
    <row r="180" spans="2:14" ht="12.75" customHeight="1">
      <c r="B180" s="136">
        <f>IF(A180="*",INT(MAX(B$85:B179)+1),IF(A180="**",ROUNDDOWN(MAX(B$85:B179)+0.01,2),IF(A180="***",MAX(B$85:B179)+0.01,0)))</f>
        <v>0</v>
      </c>
      <c r="C180" s="254" t="s">
        <v>99</v>
      </c>
      <c r="D180" s="163"/>
      <c r="E180" s="163"/>
      <c r="F180" s="41"/>
      <c r="G180"/>
      <c r="H180" s="41"/>
      <c r="L180" s="163"/>
      <c r="M180" s="163"/>
      <c r="N180" s="163"/>
    </row>
    <row r="181" spans="2:14" ht="12.75">
      <c r="B181" s="136">
        <f>IF(A181="*",INT(MAX(B$85:B180)+1),IF(A181="**",ROUNDDOWN(MAX(B$85:B180)+0.01,2),IF(A181="***",MAX(B$85:B180)+0.01,0)))</f>
        <v>0</v>
      </c>
      <c r="C181" s="254"/>
      <c r="D181" s="163"/>
      <c r="E181" s="163"/>
      <c r="F181" s="41"/>
      <c r="G181"/>
      <c r="H181" s="41"/>
      <c r="L181" s="163"/>
      <c r="M181" s="163"/>
      <c r="N181" s="163"/>
    </row>
    <row r="182" spans="2:14" ht="12.75">
      <c r="B182" s="136">
        <f>IF(A182="*",INT(MAX(B$85:B181)+1),IF(A182="**",ROUNDDOWN(MAX(B$85:B181)+0.01,2),IF(A182="***",MAX(B$85:B181)+0.01,0)))</f>
        <v>0</v>
      </c>
      <c r="C182" s="254"/>
      <c r="D182" s="163"/>
      <c r="E182" s="163"/>
      <c r="F182" s="41"/>
      <c r="G182"/>
      <c r="H182" s="41"/>
      <c r="L182" s="163"/>
      <c r="M182" s="163"/>
      <c r="N182" s="163"/>
    </row>
    <row r="183" spans="2:8" ht="12.75" customHeight="1">
      <c r="B183" s="136">
        <f>IF(A183="*",INT(MAX(B$85:B182)+1),IF(A183="**",ROUNDDOWN(MAX(B$85:B182)+0.01,2),IF(A183="***",MAX(B$85:B182)+0.01,0)))</f>
        <v>0</v>
      </c>
      <c r="C183" s="254"/>
      <c r="D183" s="163"/>
      <c r="E183" s="163"/>
      <c r="F183" s="41"/>
      <c r="G183"/>
      <c r="H183" s="41"/>
    </row>
    <row r="184" spans="2:8" ht="12.75" customHeight="1">
      <c r="B184" s="136">
        <f>IF(A184="*",INT(MAX(B$85:B183)+1),IF(A184="**",ROUNDDOWN(MAX(B$85:B183)+0.01,2),IF(A184="***",MAX(B$85:B183)+0.01,0)))</f>
        <v>0</v>
      </c>
      <c r="C184" s="254"/>
      <c r="D184" s="163"/>
      <c r="E184" s="163"/>
      <c r="F184" s="41"/>
      <c r="G184"/>
      <c r="H184" s="41"/>
    </row>
    <row r="185" spans="2:8" ht="12.75" customHeight="1">
      <c r="B185" s="136">
        <f>IF(A185="*",INT(MAX(B$85:B184)+1),IF(A185="**",ROUNDDOWN(MAX(B$85:B184)+0.01,2),IF(A185="***",MAX(B$85:B184)+0.01,0)))</f>
        <v>0</v>
      </c>
      <c r="C185" s="254"/>
      <c r="D185" s="164" t="s">
        <v>4</v>
      </c>
      <c r="E185" s="165">
        <v>3</v>
      </c>
      <c r="F185" s="80">
        <v>0</v>
      </c>
      <c r="G185" s="83">
        <f>E185*F185</f>
        <v>0</v>
      </c>
      <c r="H185" s="41"/>
    </row>
    <row r="186" spans="2:8" ht="12.75" customHeight="1">
      <c r="B186" s="136"/>
      <c r="C186" s="163"/>
      <c r="D186" s="175"/>
      <c r="E186" s="176"/>
      <c r="F186" s="48"/>
      <c r="G186" s="85"/>
      <c r="H186" s="41"/>
    </row>
    <row r="187" spans="2:14" s="9" customFormat="1" ht="12.75">
      <c r="B187" s="136">
        <f>IF(A187="*",INT(MAX(B$85:B186)+1),IF(A187="**",ROUNDDOWN(MAX(B$85:B186)+0.01,2),IF(A187="***",MAX(B$85:B186)+0.01,0)))</f>
        <v>0</v>
      </c>
      <c r="C187" s="163" t="s">
        <v>161</v>
      </c>
      <c r="D187" s="163"/>
      <c r="E187" s="163"/>
      <c r="F187" s="66"/>
      <c r="H187" s="66"/>
      <c r="L187" s="163"/>
      <c r="M187" s="163"/>
      <c r="N187" s="163"/>
    </row>
    <row r="188" spans="2:14" s="9" customFormat="1" ht="12.75">
      <c r="B188" s="136">
        <f>IF(A188="*",INT(MAX(B$85:B187)+1),IF(A188="**",ROUNDDOWN(MAX(B$85:B187)+0.01,2),IF(A188="***",MAX(B$85:B187)+0.01,0)))</f>
        <v>0</v>
      </c>
      <c r="C188" s="163" t="s">
        <v>114</v>
      </c>
      <c r="D188" s="163"/>
      <c r="E188" s="163"/>
      <c r="F188" s="66"/>
      <c r="H188" s="66"/>
      <c r="L188" s="163"/>
      <c r="M188" s="163"/>
      <c r="N188" s="163"/>
    </row>
    <row r="189" spans="2:14" s="9" customFormat="1" ht="12.75">
      <c r="B189" s="136">
        <f>IF(A189="*",INT(MAX(B$85:B188)+1),IF(A189="**",ROUNDDOWN(MAX(B$85:B188)+0.01,2),IF(A189="***",MAX(B$85:B188)+0.01,0)))</f>
        <v>0</v>
      </c>
      <c r="C189" s="163" t="s">
        <v>110</v>
      </c>
      <c r="D189" s="163"/>
      <c r="E189" s="163"/>
      <c r="F189" s="66"/>
      <c r="H189" s="66"/>
      <c r="L189" s="163"/>
      <c r="M189" s="163"/>
      <c r="N189" s="163"/>
    </row>
    <row r="190" spans="2:14" s="9" customFormat="1" ht="12.75">
      <c r="B190" s="136">
        <f>IF(A190="*",INT(MAX(B$85:B189)+1),IF(A190="**",ROUNDDOWN(MAX(B$85:B189)+0.01,2),IF(A190="***",MAX(B$85:B189)+0.01,0)))</f>
        <v>0</v>
      </c>
      <c r="C190" s="163" t="s">
        <v>111</v>
      </c>
      <c r="D190" s="163"/>
      <c r="E190" s="163"/>
      <c r="F190" s="66"/>
      <c r="H190" s="66"/>
      <c r="L190" s="163"/>
      <c r="M190" s="163"/>
      <c r="N190" s="163"/>
    </row>
    <row r="191" spans="2:14" s="9" customFormat="1" ht="12.75">
      <c r="B191" s="136">
        <f>IF(A191="*",INT(MAX(B$85:B190)+1),IF(A191="**",ROUNDDOWN(MAX(B$85:B190)+0.01,2),IF(A191="***",MAX(B$85:B190)+0.01,0)))</f>
        <v>0</v>
      </c>
      <c r="C191" s="163" t="s">
        <v>112</v>
      </c>
      <c r="D191"/>
      <c r="E191"/>
      <c r="F191" s="41"/>
      <c r="G191"/>
      <c r="H191" s="41"/>
      <c r="L191" s="163"/>
      <c r="M191" s="163"/>
      <c r="N191" s="163"/>
    </row>
    <row r="192" spans="2:14" s="9" customFormat="1" ht="12.75">
      <c r="B192" s="136">
        <f>IF(A192="*",INT(MAX(B$85:B191)+1),IF(A192="**",ROUNDDOWN(MAX(B$85:B191)+0.01,2),IF(A192="***",MAX(B$85:B191)+0.01,0)))</f>
        <v>0</v>
      </c>
      <c r="C192" s="163" t="s">
        <v>113</v>
      </c>
      <c r="D192"/>
      <c r="E192"/>
      <c r="F192" s="41"/>
      <c r="G192"/>
      <c r="H192" s="41"/>
      <c r="L192" s="163"/>
      <c r="M192" s="163"/>
      <c r="N192" s="163"/>
    </row>
    <row r="193" spans="2:14" s="9" customFormat="1" ht="12.75">
      <c r="B193" s="136">
        <f>IF(A193="*",INT(MAX(B$85:B192)+1),IF(A193="**",ROUNDDOWN(MAX(B$85:B192)+0.01,2),IF(A193="***",MAX(B$85:B192)+0.01,0)))</f>
        <v>0</v>
      </c>
      <c r="C193" s="163" t="s">
        <v>97</v>
      </c>
      <c r="D193"/>
      <c r="E193"/>
      <c r="F193" s="41"/>
      <c r="G193"/>
      <c r="H193" s="41"/>
      <c r="L193" s="163"/>
      <c r="M193" s="163"/>
      <c r="N193" s="163"/>
    </row>
    <row r="194" spans="2:14" ht="12.75">
      <c r="B194" s="136">
        <f>IF(A194="*",INT(MAX(B$85:B193)+1),IF(A194="**",ROUNDDOWN(MAX(B$85:B193)+0.01,2),IF(A194="***",MAX(B$85:B193)+0.01,0)))</f>
        <v>0</v>
      </c>
      <c r="C194" s="163" t="s">
        <v>98</v>
      </c>
      <c r="D194"/>
      <c r="E194"/>
      <c r="F194" s="41"/>
      <c r="G194"/>
      <c r="H194" s="41"/>
      <c r="L194" s="163"/>
      <c r="M194" s="163"/>
      <c r="N194" s="163"/>
    </row>
    <row r="195" spans="2:14" ht="12.75" customHeight="1">
      <c r="B195" s="136">
        <f>IF(A195="*",INT(MAX(B$85:B194)+1),IF(A195="**",ROUNDDOWN(MAX(B$85:B194)+0.01,2),IF(A195="***",MAX(B$85:B194)+0.01,0)))</f>
        <v>0</v>
      </c>
      <c r="C195" s="254" t="s">
        <v>99</v>
      </c>
      <c r="D195" s="163"/>
      <c r="E195" s="163"/>
      <c r="F195" s="41"/>
      <c r="G195"/>
      <c r="H195" s="41"/>
      <c r="L195" s="163"/>
      <c r="M195" s="163"/>
      <c r="N195" s="163"/>
    </row>
    <row r="196" spans="2:14" ht="12.75">
      <c r="B196" s="136">
        <f>IF(A196="*",INT(MAX(B$85:B195)+1),IF(A196="**",ROUNDDOWN(MAX(B$85:B195)+0.01,2),IF(A196="***",MAX(B$85:B195)+0.01,0)))</f>
        <v>0</v>
      </c>
      <c r="C196" s="254"/>
      <c r="D196" s="163"/>
      <c r="E196" s="163"/>
      <c r="F196" s="41"/>
      <c r="G196"/>
      <c r="H196" s="41"/>
      <c r="L196" s="163"/>
      <c r="M196" s="163"/>
      <c r="N196" s="163"/>
    </row>
    <row r="197" spans="2:14" ht="12.75">
      <c r="B197" s="136">
        <f>IF(A197="*",INT(MAX(B$85:B196)+1),IF(A197="**",ROUNDDOWN(MAX(B$85:B196)+0.01,2),IF(A197="***",MAX(B$85:B196)+0.01,0)))</f>
        <v>0</v>
      </c>
      <c r="C197" s="254"/>
      <c r="D197" s="163"/>
      <c r="E197" s="163"/>
      <c r="F197" s="41"/>
      <c r="G197"/>
      <c r="H197" s="41"/>
      <c r="L197" s="163"/>
      <c r="M197" s="163"/>
      <c r="N197" s="163"/>
    </row>
    <row r="198" spans="2:8" ht="12.75" customHeight="1">
      <c r="B198" s="136">
        <f>IF(A198="*",INT(MAX(B$85:B197)+1),IF(A198="**",ROUNDDOWN(MAX(B$85:B197)+0.01,2),IF(A198="***",MAX(B$85:B197)+0.01,0)))</f>
        <v>0</v>
      </c>
      <c r="C198" s="254"/>
      <c r="D198" s="163"/>
      <c r="E198" s="163"/>
      <c r="F198" s="41"/>
      <c r="G198"/>
      <c r="H198" s="41"/>
    </row>
    <row r="199" spans="2:8" ht="12.75" customHeight="1">
      <c r="B199" s="136">
        <f>IF(A199="*",INT(MAX(B$85:B198)+1),IF(A199="**",ROUNDDOWN(MAX(B$85:B198)+0.01,2),IF(A199="***",MAX(B$85:B198)+0.01,0)))</f>
        <v>0</v>
      </c>
      <c r="C199" s="254"/>
      <c r="D199" s="163"/>
      <c r="E199" s="163"/>
      <c r="F199" s="41"/>
      <c r="G199"/>
      <c r="H199" s="41"/>
    </row>
    <row r="200" spans="2:8" ht="12.75" customHeight="1">
      <c r="B200" s="136">
        <f>IF(A200="*",INT(MAX(B$85:B199)+1),IF(A200="**",ROUNDDOWN(MAX(B$85:B199)+0.01,2),IF(A200="***",MAX(B$85:B199)+0.01,0)))</f>
        <v>0</v>
      </c>
      <c r="C200" s="254"/>
      <c r="D200" s="164" t="s">
        <v>4</v>
      </c>
      <c r="E200" s="165">
        <v>1</v>
      </c>
      <c r="F200" s="80">
        <v>0</v>
      </c>
      <c r="G200" s="83">
        <f>E200*F200</f>
        <v>0</v>
      </c>
      <c r="H200" s="41"/>
    </row>
    <row r="201" spans="2:8" ht="12.75" customHeight="1">
      <c r="B201" s="136">
        <f>IF(A201="*",INT(MAX(B$85:B185)+1),IF(A201="**",ROUNDDOWN(MAX(B$85:B185)+0.01,2),IF(A201="***",MAX(B$85:B185)+0.01,0)))</f>
        <v>0</v>
      </c>
      <c r="C201" s="163"/>
      <c r="D201" s="116"/>
      <c r="E201" s="166"/>
      <c r="F201" s="48"/>
      <c r="G201" s="85"/>
      <c r="H201" s="41"/>
    </row>
    <row r="202" spans="1:9" ht="12.75">
      <c r="A202" t="s">
        <v>9</v>
      </c>
      <c r="B202" s="136">
        <f>IF(A202="*",INT(MAX(B$85:B197)+1),IF(A202="**",ROUNDDOWN(MAX(B$85:B197)+0.01,2),IF(A202="***",MAX(B$85:B197)+0.01,0)))</f>
        <v>2.02</v>
      </c>
      <c r="C202" s="257" t="s">
        <v>179</v>
      </c>
      <c r="D202" s="116"/>
      <c r="E202" s="166"/>
      <c r="F202" s="48"/>
      <c r="G202" s="85"/>
      <c r="H202" s="41"/>
      <c r="I202" s="9"/>
    </row>
    <row r="203" spans="2:9" ht="12.75">
      <c r="B203" s="136">
        <f>IF(A203="*",INT(MAX(B$85:B202)+1),IF(A203="**",ROUNDDOWN(MAX(B$85:B202)+0.01,2),IF(A203="***",MAX(B$85:B202)+0.01,0)))</f>
        <v>0</v>
      </c>
      <c r="C203" s="257"/>
      <c r="D203" s="116"/>
      <c r="E203" s="166"/>
      <c r="F203" s="48"/>
      <c r="G203" s="85"/>
      <c r="H203" s="41"/>
      <c r="I203" s="9"/>
    </row>
    <row r="204" spans="2:9" ht="12.75">
      <c r="B204" s="136">
        <f>IF(A204="*",INT(MAX(B$85:B203)+1),IF(A204="**",ROUNDDOWN(MAX(B$85:B203)+0.01,2),IF(A204="***",MAX(B$85:B203)+0.01,0)))</f>
        <v>0</v>
      </c>
      <c r="C204" s="257"/>
      <c r="D204" s="116"/>
      <c r="E204" s="166"/>
      <c r="F204" s="48"/>
      <c r="G204" s="85"/>
      <c r="H204" s="41"/>
      <c r="I204" s="9"/>
    </row>
    <row r="205" spans="2:9" ht="12.75">
      <c r="B205" s="136">
        <f>IF(A205="*",INT(MAX(B$85:B204)+1),IF(A205="**",ROUNDDOWN(MAX(B$85:B204)+0.01,2),IF(A205="***",MAX(B$85:B204)+0.01,0)))</f>
        <v>0</v>
      </c>
      <c r="C205" s="257"/>
      <c r="D205" s="116"/>
      <c r="E205" s="166"/>
      <c r="F205" s="48"/>
      <c r="G205" s="85"/>
      <c r="H205" s="41"/>
      <c r="I205" s="9"/>
    </row>
    <row r="206" spans="2:9" ht="12.75">
      <c r="B206" s="136">
        <f>IF(A206="*",INT(MAX(B$85:B201)+1),IF(A206="**",ROUNDDOWN(MAX(B$85:B201)+0.01,2),IF(A206="***",MAX(B$85:B201)+0.01,0)))</f>
        <v>0</v>
      </c>
      <c r="C206" s="257" t="s">
        <v>185</v>
      </c>
      <c r="D206" s="116"/>
      <c r="E206" s="166"/>
      <c r="F206" s="48"/>
      <c r="G206" s="85"/>
      <c r="H206" s="41"/>
      <c r="I206" s="9"/>
    </row>
    <row r="207" spans="2:9" ht="12.75">
      <c r="B207" s="136">
        <f>IF(A207="*",INT(MAX(B$85:B206)+1),IF(A207="**",ROUNDDOWN(MAX(B$85:B206)+0.01,2),IF(A207="***",MAX(B$85:B206)+0.01,0)))</f>
        <v>0</v>
      </c>
      <c r="C207" s="257"/>
      <c r="D207" s="116"/>
      <c r="E207" s="166"/>
      <c r="F207" s="48"/>
      <c r="G207" s="85"/>
      <c r="H207" s="41"/>
      <c r="I207" s="9"/>
    </row>
    <row r="208" spans="2:9" ht="12.75">
      <c r="B208" s="136">
        <f>IF(A208="*",INT(MAX(B$85:B207)+1),IF(A208="**",ROUNDDOWN(MAX(B$85:B207)+0.01,2),IF(A208="***",MAX(B$85:B207)+0.01,0)))</f>
        <v>0</v>
      </c>
      <c r="C208" s="257"/>
      <c r="D208" s="116"/>
      <c r="E208" s="166"/>
      <c r="F208" s="48"/>
      <c r="G208" s="85"/>
      <c r="H208" s="41"/>
      <c r="I208" s="9"/>
    </row>
    <row r="209" spans="2:9" ht="12.75">
      <c r="B209" s="106">
        <f>IF(A209="*",INT(MAX(B$57:B201)+1),IF(A209="**",ROUNDDOWN(MAX(B$57:B201)+0.01,2),IF(A209="***",MAX(B$57:B201)+0.01,0)))</f>
        <v>0</v>
      </c>
      <c r="C209" s="117" t="s">
        <v>180</v>
      </c>
      <c r="D209" s="116"/>
      <c r="E209" s="166"/>
      <c r="F209" s="48"/>
      <c r="G209" s="85"/>
      <c r="H209" s="41"/>
      <c r="I209" s="9"/>
    </row>
    <row r="210" spans="2:9" ht="12.75">
      <c r="B210" s="106"/>
      <c r="C210" s="117" t="s">
        <v>181</v>
      </c>
      <c r="D210" s="116"/>
      <c r="E210" s="166"/>
      <c r="F210" s="48"/>
      <c r="G210" s="85"/>
      <c r="H210" s="41"/>
      <c r="I210" s="9"/>
    </row>
    <row r="211" spans="2:9" ht="12.75">
      <c r="B211" s="106"/>
      <c r="C211" s="117" t="s">
        <v>100</v>
      </c>
      <c r="D211" s="116"/>
      <c r="E211" s="166"/>
      <c r="F211" s="48"/>
      <c r="G211" s="85"/>
      <c r="H211" s="41"/>
      <c r="I211" s="9"/>
    </row>
    <row r="212" spans="2:9" ht="12.75">
      <c r="B212" s="106"/>
      <c r="C212" s="117" t="s">
        <v>101</v>
      </c>
      <c r="D212" s="116"/>
      <c r="E212" s="166"/>
      <c r="F212" s="48"/>
      <c r="G212" s="85"/>
      <c r="H212" s="41"/>
      <c r="I212" s="9"/>
    </row>
    <row r="213" spans="2:9" ht="12.75" customHeight="1">
      <c r="B213" s="106"/>
      <c r="C213" s="117" t="s">
        <v>102</v>
      </c>
      <c r="D213" s="116"/>
      <c r="E213" s="166"/>
      <c r="F213" s="48"/>
      <c r="G213" s="85"/>
      <c r="H213" s="41"/>
      <c r="I213" s="9"/>
    </row>
    <row r="214" spans="2:9" ht="12.75">
      <c r="B214" s="106"/>
      <c r="C214" s="117" t="s">
        <v>103</v>
      </c>
      <c r="D214" s="116"/>
      <c r="E214" s="166"/>
      <c r="F214" s="48"/>
      <c r="G214" s="85"/>
      <c r="H214" s="41"/>
      <c r="I214" s="9"/>
    </row>
    <row r="215" spans="2:9" ht="12.75">
      <c r="B215" s="106"/>
      <c r="C215" s="117" t="s">
        <v>104</v>
      </c>
      <c r="D215" s="116"/>
      <c r="E215" s="166"/>
      <c r="F215" s="48"/>
      <c r="G215" s="85"/>
      <c r="H215" s="41"/>
      <c r="I215" s="9"/>
    </row>
    <row r="216" spans="2:8" ht="12.75" customHeight="1">
      <c r="B216" s="136"/>
      <c r="C216" s="163" t="s">
        <v>105</v>
      </c>
      <c r="D216" s="116"/>
      <c r="E216" s="166"/>
      <c r="F216" s="48"/>
      <c r="G216" s="85"/>
      <c r="H216" s="41"/>
    </row>
    <row r="217" spans="2:8" ht="12.75" customHeight="1">
      <c r="B217" s="136"/>
      <c r="C217" s="163" t="s">
        <v>182</v>
      </c>
      <c r="D217" s="116"/>
      <c r="E217" s="166"/>
      <c r="F217" s="48"/>
      <c r="G217" s="85"/>
      <c r="H217" s="41"/>
    </row>
    <row r="218" spans="2:8" ht="12.75" customHeight="1">
      <c r="B218" s="136"/>
      <c r="C218" s="163" t="s">
        <v>183</v>
      </c>
      <c r="D218" s="116"/>
      <c r="E218" s="166"/>
      <c r="F218" s="48"/>
      <c r="G218" s="85"/>
      <c r="H218" s="41"/>
    </row>
    <row r="219" spans="2:8" ht="12.75" customHeight="1">
      <c r="B219" s="136"/>
      <c r="C219" s="163" t="s">
        <v>106</v>
      </c>
      <c r="D219" s="164" t="s">
        <v>4</v>
      </c>
      <c r="E219" s="165">
        <v>1</v>
      </c>
      <c r="F219" s="80">
        <v>0</v>
      </c>
      <c r="G219" s="83">
        <f>E219*F219</f>
        <v>0</v>
      </c>
      <c r="H219" s="41"/>
    </row>
    <row r="220" spans="2:8" ht="12.75" customHeight="1">
      <c r="B220" s="136"/>
      <c r="C220" s="163"/>
      <c r="D220" s="116"/>
      <c r="E220" s="166"/>
      <c r="F220" s="48"/>
      <c r="G220" s="85"/>
      <c r="H220" s="41"/>
    </row>
    <row r="221" spans="1:9" ht="12.75">
      <c r="A221" t="s">
        <v>9</v>
      </c>
      <c r="B221" s="136">
        <f>IF(A221="*",INT(MAX(B$85:B220)+1),IF(A221="**",ROUNDDOWN(MAX(B$85:B220)+0.01,2),IF(A221="***",MAX(B$85:B220)+0.01,0)))</f>
        <v>2.03</v>
      </c>
      <c r="C221" s="257" t="s">
        <v>184</v>
      </c>
      <c r="D221" s="116"/>
      <c r="E221" s="166"/>
      <c r="F221" s="48"/>
      <c r="G221" s="85"/>
      <c r="H221" s="41"/>
      <c r="I221" s="9"/>
    </row>
    <row r="222" spans="2:9" ht="12.75">
      <c r="B222" s="136">
        <f>IF(A222="*",INT(MAX(B$85:B221)+1),IF(A222="**",ROUNDDOWN(MAX(B$85:B221)+0.01,2),IF(A222="***",MAX(B$85:B221)+0.01,0)))</f>
        <v>0</v>
      </c>
      <c r="C222" s="257"/>
      <c r="D222" s="116"/>
      <c r="E222" s="166"/>
      <c r="F222" s="48"/>
      <c r="G222" s="85"/>
      <c r="H222" s="41"/>
      <c r="I222" s="9"/>
    </row>
    <row r="223" spans="2:9" ht="12.75">
      <c r="B223" s="136">
        <f>IF(A223="*",INT(MAX(B$85:B222)+1),IF(A223="**",ROUNDDOWN(MAX(B$85:B222)+0.01,2),IF(A223="***",MAX(B$85:B222)+0.01,0)))</f>
        <v>0</v>
      </c>
      <c r="C223" s="257"/>
      <c r="D223" s="116"/>
      <c r="E223" s="166"/>
      <c r="F223" s="48"/>
      <c r="G223" s="85"/>
      <c r="H223" s="41"/>
      <c r="I223" s="9"/>
    </row>
    <row r="224" spans="2:9" ht="12.75">
      <c r="B224" s="136">
        <f>IF(A224="*",INT(MAX(B$85:B223)+1),IF(A224="**",ROUNDDOWN(MAX(B$85:B223)+0.01,2),IF(A224="***",MAX(B$85:B223)+0.01,0)))</f>
        <v>0</v>
      </c>
      <c r="C224" s="257"/>
      <c r="D224" s="116"/>
      <c r="E224" s="166"/>
      <c r="F224" s="48"/>
      <c r="G224" s="85"/>
      <c r="H224" s="41"/>
      <c r="I224" s="9"/>
    </row>
    <row r="225" spans="2:9" ht="12.75">
      <c r="B225" s="136">
        <f>IF(A225="*",INT(MAX(B$85:B220)+1),IF(A225="**",ROUNDDOWN(MAX(B$85:B220)+0.01,2),IF(A225="***",MAX(B$85:B220)+0.01,0)))</f>
        <v>0</v>
      </c>
      <c r="C225" s="257" t="s">
        <v>185</v>
      </c>
      <c r="D225" s="116"/>
      <c r="E225" s="166"/>
      <c r="F225" s="48"/>
      <c r="G225" s="85"/>
      <c r="H225" s="41"/>
      <c r="I225" s="9"/>
    </row>
    <row r="226" spans="2:9" ht="12.75">
      <c r="B226" s="136">
        <f>IF(A226="*",INT(MAX(B$85:B225)+1),IF(A226="**",ROUNDDOWN(MAX(B$85:B225)+0.01,2),IF(A226="***",MAX(B$85:B225)+0.01,0)))</f>
        <v>0</v>
      </c>
      <c r="C226" s="257"/>
      <c r="D226" s="116"/>
      <c r="E226" s="166"/>
      <c r="F226" s="48"/>
      <c r="G226" s="85"/>
      <c r="H226" s="41"/>
      <c r="I226" s="9"/>
    </row>
    <row r="227" spans="2:9" ht="12.75">
      <c r="B227" s="136">
        <f>IF(A227="*",INT(MAX(B$85:B226)+1),IF(A227="**",ROUNDDOWN(MAX(B$85:B226)+0.01,2),IF(A227="***",MAX(B$85:B226)+0.01,0)))</f>
        <v>0</v>
      </c>
      <c r="C227" s="257"/>
      <c r="D227" s="116"/>
      <c r="E227" s="166"/>
      <c r="F227" s="48"/>
      <c r="G227" s="85"/>
      <c r="H227" s="41"/>
      <c r="I227" s="9"/>
    </row>
    <row r="228" spans="2:9" ht="12.75">
      <c r="B228" s="106">
        <f>IF(A228="*",INT(MAX(B$57:B220)+1),IF(A228="**",ROUNDDOWN(MAX(B$57:B220)+0.01,2),IF(A228="***",MAX(B$57:B220)+0.01,0)))</f>
        <v>0</v>
      </c>
      <c r="C228" s="117" t="s">
        <v>180</v>
      </c>
      <c r="D228" s="116"/>
      <c r="E228" s="166"/>
      <c r="F228" s="48"/>
      <c r="G228" s="85"/>
      <c r="H228" s="41"/>
      <c r="I228" s="9"/>
    </row>
    <row r="229" spans="2:9" ht="12.75" customHeight="1">
      <c r="B229" s="106"/>
      <c r="C229" s="117" t="s">
        <v>186</v>
      </c>
      <c r="D229" s="116"/>
      <c r="E229" s="166"/>
      <c r="F229" s="48"/>
      <c r="G229" s="85"/>
      <c r="H229" s="41"/>
      <c r="I229" s="9"/>
    </row>
    <row r="230" spans="2:9" ht="12.75">
      <c r="B230" s="106"/>
      <c r="C230" s="117" t="s">
        <v>103</v>
      </c>
      <c r="D230" s="116"/>
      <c r="E230" s="166"/>
      <c r="F230" s="48"/>
      <c r="G230" s="85"/>
      <c r="H230" s="41"/>
      <c r="I230" s="9"/>
    </row>
    <row r="231" spans="2:9" ht="12.75">
      <c r="B231" s="106"/>
      <c r="C231" s="117"/>
      <c r="D231" s="116"/>
      <c r="E231" s="166"/>
      <c r="F231" s="48"/>
      <c r="G231" s="85"/>
      <c r="H231" s="41"/>
      <c r="I231" s="9"/>
    </row>
    <row r="232" spans="2:9" ht="12.75">
      <c r="B232" s="106"/>
      <c r="C232" s="117"/>
      <c r="D232" s="116"/>
      <c r="E232" s="166"/>
      <c r="F232" s="48"/>
      <c r="G232" s="85"/>
      <c r="H232" s="41"/>
      <c r="I232" s="9"/>
    </row>
    <row r="233" spans="2:8" ht="12.75" customHeight="1">
      <c r="B233" s="136"/>
      <c r="C233" s="163" t="s">
        <v>105</v>
      </c>
      <c r="D233" s="116"/>
      <c r="E233" s="166"/>
      <c r="F233" s="48"/>
      <c r="G233" s="85"/>
      <c r="H233" s="41"/>
    </row>
    <row r="234" spans="2:8" ht="12.75" customHeight="1">
      <c r="B234" s="136"/>
      <c r="C234" s="163" t="s">
        <v>182</v>
      </c>
      <c r="D234" s="116"/>
      <c r="E234" s="166"/>
      <c r="F234" s="48"/>
      <c r="G234" s="85"/>
      <c r="H234" s="41"/>
    </row>
    <row r="235" spans="2:8" ht="12.75" customHeight="1">
      <c r="B235" s="136"/>
      <c r="C235" s="163" t="s">
        <v>187</v>
      </c>
      <c r="D235" s="116"/>
      <c r="E235" s="166"/>
      <c r="F235" s="48"/>
      <c r="G235" s="85"/>
      <c r="H235" s="41"/>
    </row>
    <row r="236" spans="2:8" ht="12.75" customHeight="1">
      <c r="B236" s="136"/>
      <c r="C236" s="163" t="s">
        <v>106</v>
      </c>
      <c r="D236" s="164" t="s">
        <v>4</v>
      </c>
      <c r="E236" s="165">
        <v>1</v>
      </c>
      <c r="F236" s="80">
        <v>0</v>
      </c>
      <c r="G236" s="83">
        <f>E236*F236</f>
        <v>0</v>
      </c>
      <c r="H236" s="41"/>
    </row>
    <row r="237" spans="2:8" ht="12.75" customHeight="1">
      <c r="B237" s="136"/>
      <c r="C237" s="163"/>
      <c r="D237" s="116"/>
      <c r="E237" s="166"/>
      <c r="F237" s="48"/>
      <c r="G237" s="85"/>
      <c r="H237" s="41"/>
    </row>
    <row r="238" spans="1:14" s="71" customFormat="1" ht="12.75" customHeight="1">
      <c r="A238" s="71" t="s">
        <v>9</v>
      </c>
      <c r="B238" s="106">
        <f>IF(A238="*",INT(MAX(B$87:B237)+1),IF(A238="**",ROUNDDOWN(MAX(B$87:B237)+0.01,2),IF(A238="***",MAX(B$87:B237)+0.01,0)))</f>
        <v>2.04</v>
      </c>
      <c r="C238" s="262" t="s">
        <v>188</v>
      </c>
      <c r="D238" s="167"/>
      <c r="E238" s="167"/>
      <c r="F238" s="98"/>
      <c r="G238" s="118"/>
      <c r="H238" s="98"/>
      <c r="L238" s="167"/>
      <c r="M238" s="167"/>
      <c r="N238" s="167"/>
    </row>
    <row r="239" spans="2:14" s="71" customFormat="1" ht="12.75">
      <c r="B239" s="106">
        <f>IF(A239="*",INT(MAX(B$87:B238)+1),IF(A239="**",ROUNDDOWN(MAX(B$87:B238)+0.01,2),IF(A239="***",MAX(B$87:B238)+0.01,0)))</f>
        <v>0</v>
      </c>
      <c r="C239" s="262"/>
      <c r="D239" s="167"/>
      <c r="E239" s="167"/>
      <c r="F239" s="98"/>
      <c r="G239" s="118"/>
      <c r="H239" s="98"/>
      <c r="L239" s="167"/>
      <c r="M239" s="167"/>
      <c r="N239" s="167"/>
    </row>
    <row r="240" spans="2:14" s="71" customFormat="1" ht="12.75" customHeight="1">
      <c r="B240" s="106">
        <f>IF(A240="*",INT(MAX(B$87:B239)+1),IF(A240="**",ROUNDDOWN(MAX(B$87:B239)+0.01,2),IF(A240="***",MAX(B$87:B239)+0.01,0)))</f>
        <v>0</v>
      </c>
      <c r="C240" s="262"/>
      <c r="D240" s="167"/>
      <c r="E240" s="167"/>
      <c r="F240" s="98"/>
      <c r="G240" s="118"/>
      <c r="H240" s="98"/>
      <c r="L240" s="167"/>
      <c r="M240" s="167"/>
      <c r="N240" s="167"/>
    </row>
    <row r="241" spans="2:14" s="71" customFormat="1" ht="12.75" customHeight="1">
      <c r="B241" s="106">
        <f>IF(A241="*",INT(MAX(B$87:B240)+1),IF(A241="**",ROUNDDOWN(MAX(B$87:B240)+0.01,2),IF(A241="***",MAX(B$87:B240)+0.01,0)))</f>
        <v>0</v>
      </c>
      <c r="C241" s="262"/>
      <c r="D241" s="167"/>
      <c r="E241" s="167"/>
      <c r="F241" s="98"/>
      <c r="G241" s="118"/>
      <c r="H241" s="98"/>
      <c r="L241" s="167"/>
      <c r="M241" s="167"/>
      <c r="N241" s="167"/>
    </row>
    <row r="242" spans="2:14" s="71" customFormat="1" ht="12.75" customHeight="1">
      <c r="B242" s="106">
        <f>IF(A242="*",INT(MAX(B$87:B240)+1),IF(A242="**",ROUNDDOWN(MAX(B$87:B240)+0.01,2),IF(A242="***",MAX(B$87:B240)+0.01,0)))</f>
        <v>0</v>
      </c>
      <c r="C242" s="167" t="s">
        <v>68</v>
      </c>
      <c r="D242" s="167"/>
      <c r="E242" s="167"/>
      <c r="F242" s="168"/>
      <c r="G242" s="118"/>
      <c r="H242" s="98"/>
      <c r="L242" s="167"/>
      <c r="M242" s="167"/>
      <c r="N242" s="167"/>
    </row>
    <row r="243" spans="2:14" s="71" customFormat="1" ht="12.75" customHeight="1">
      <c r="B243" s="106">
        <f>IF(A243="*",INT(MAX(B$87:B241)+1),IF(A243="**",ROUNDDOWN(MAX(B$87:B241)+0.01,2),IF(A243="***",MAX(B$87:B241)+0.01,0)))</f>
        <v>0</v>
      </c>
      <c r="C243" s="201" t="s">
        <v>107</v>
      </c>
      <c r="D243" s="167"/>
      <c r="E243" s="167"/>
      <c r="F243" s="168"/>
      <c r="G243" s="118"/>
      <c r="H243" s="98"/>
      <c r="L243" s="167"/>
      <c r="M243" s="167"/>
      <c r="N243" s="167"/>
    </row>
    <row r="244" spans="2:8" s="71" customFormat="1" ht="12.75" customHeight="1">
      <c r="B244" s="106">
        <f>IF(A244="*",INT(MAX(B$87:B236)+1),IF(A244="**",ROUNDDOWN(MAX(B$87:B236)+0.01,2),IF(A244="***",MAX(B$87:B236)+0.01,0)))</f>
        <v>0</v>
      </c>
      <c r="C244" s="262" t="s">
        <v>189</v>
      </c>
      <c r="D244" s="167"/>
      <c r="E244" s="167"/>
      <c r="F244" s="168"/>
      <c r="H244" s="94"/>
    </row>
    <row r="245" spans="2:8" s="71" customFormat="1" ht="12.75">
      <c r="B245" s="106">
        <f>IF(A245="*",INT(MAX(B$87:B244)+1),IF(A245="**",ROUNDDOWN(MAX(B$87:B244)+0.01,2),IF(A245="***",MAX(B$87:B244)+0.01,0)))</f>
        <v>0</v>
      </c>
      <c r="C245" s="262"/>
      <c r="D245" s="167"/>
      <c r="E245" s="167"/>
      <c r="F245" s="168"/>
      <c r="H245" s="94"/>
    </row>
    <row r="246" spans="2:8" s="71" customFormat="1" ht="12.75">
      <c r="B246" s="106">
        <f>IF(A246="*",INT(MAX(B$87:B245)+1),IF(A246="**",ROUNDDOWN(MAX(B$87:B245)+0.01,2),IF(A246="***",MAX(B$87:B245)+0.01,0)))</f>
        <v>0</v>
      </c>
      <c r="C246" s="262"/>
      <c r="D246" s="164" t="s">
        <v>4</v>
      </c>
      <c r="E246" s="165">
        <v>1</v>
      </c>
      <c r="F246" s="95">
        <v>0</v>
      </c>
      <c r="G246" s="97">
        <f>E246*F246</f>
        <v>0</v>
      </c>
      <c r="H246" s="94"/>
    </row>
    <row r="247" spans="2:8" s="71" customFormat="1" ht="12.75" customHeight="1">
      <c r="B247" s="106">
        <f>IF(A247="*",INT(MAX(B$87:B239)+1),IF(A247="**",ROUNDDOWN(MAX(B$87:B239)+0.01,2),IF(A247="***",MAX(B$87:B239)+0.01,0)))</f>
        <v>0</v>
      </c>
      <c r="C247" s="262" t="s">
        <v>190</v>
      </c>
      <c r="D247" s="167"/>
      <c r="E247" s="167"/>
      <c r="F247" s="168"/>
      <c r="H247" s="94"/>
    </row>
    <row r="248" spans="2:8" s="71" customFormat="1" ht="12.75">
      <c r="B248" s="106">
        <f>IF(A248="*",INT(MAX(B$87:B247)+1),IF(A248="**",ROUNDDOWN(MAX(B$87:B247)+0.01,2),IF(A248="***",MAX(B$87:B247)+0.01,0)))</f>
        <v>0</v>
      </c>
      <c r="C248" s="262"/>
      <c r="D248" s="167"/>
      <c r="E248" s="167"/>
      <c r="F248" s="168"/>
      <c r="H248" s="94"/>
    </row>
    <row r="249" spans="2:8" s="71" customFormat="1" ht="12.75">
      <c r="B249" s="106">
        <f>IF(A249="*",INT(MAX(B$87:B248)+1),IF(A249="**",ROUNDDOWN(MAX(B$87:B248)+0.01,2),IF(A249="***",MAX(B$87:B248)+0.01,0)))</f>
        <v>0</v>
      </c>
      <c r="C249" s="262"/>
      <c r="D249" s="164" t="s">
        <v>4</v>
      </c>
      <c r="E249" s="165">
        <v>1</v>
      </c>
      <c r="F249" s="95">
        <v>0</v>
      </c>
      <c r="G249" s="97">
        <f>E249*F249</f>
        <v>0</v>
      </c>
      <c r="H249" s="94"/>
    </row>
    <row r="250" spans="2:8" s="71" customFormat="1" ht="12.75" customHeight="1">
      <c r="B250" s="106">
        <f>IF(A250="*",INT(MAX(B$87:B243)+1),IF(A250="**",ROUNDDOWN(MAX(B$87:B243)+0.01,2),IF(A250="***",MAX(B$87:B243)+0.01,0)))</f>
        <v>0</v>
      </c>
      <c r="C250" s="262" t="s">
        <v>191</v>
      </c>
      <c r="D250" s="167"/>
      <c r="E250" s="167"/>
      <c r="F250" s="168"/>
      <c r="H250" s="94"/>
    </row>
    <row r="251" spans="2:8" s="71" customFormat="1" ht="12.75">
      <c r="B251" s="106">
        <f>IF(A251="*",INT(MAX(B$87:B250)+1),IF(A251="**",ROUNDDOWN(MAX(B$87:B250)+0.01,2),IF(A251="***",MAX(B$87:B250)+0.01,0)))</f>
        <v>0</v>
      </c>
      <c r="C251" s="262"/>
      <c r="D251" s="167"/>
      <c r="E251" s="167"/>
      <c r="F251" s="168"/>
      <c r="H251" s="94"/>
    </row>
    <row r="252" spans="2:8" s="71" customFormat="1" ht="12.75">
      <c r="B252" s="106">
        <f>IF(A252="*",INT(MAX(B$87:B251)+1),IF(A252="**",ROUNDDOWN(MAX(B$87:B251)+0.01,2),IF(A252="***",MAX(B$87:B251)+0.01,0)))</f>
        <v>0</v>
      </c>
      <c r="C252" s="262"/>
      <c r="D252" s="164" t="s">
        <v>4</v>
      </c>
      <c r="E252" s="165">
        <v>2</v>
      </c>
      <c r="F252" s="95">
        <v>0</v>
      </c>
      <c r="G252" s="97">
        <f>E252*F252</f>
        <v>0</v>
      </c>
      <c r="H252" s="94"/>
    </row>
    <row r="253" spans="2:8" ht="12.75" customHeight="1">
      <c r="B253" s="136"/>
      <c r="C253" s="163"/>
      <c r="D253" s="116"/>
      <c r="E253" s="166"/>
      <c r="F253" s="25"/>
      <c r="G253" s="124"/>
      <c r="H253" s="41"/>
    </row>
    <row r="254" spans="1:8" ht="12.75" customHeight="1">
      <c r="A254" t="s">
        <v>9</v>
      </c>
      <c r="B254" s="136">
        <f>IF(A254="*",INT(MAX(B$86:B253)+1),IF(A254="**",ROUNDDOWN(MAX(B$86:B253)+0.01,2),IF(A254="***",MAX(B$86:B253)+0.01,0)))</f>
        <v>2.05</v>
      </c>
      <c r="C254" s="254" t="s">
        <v>115</v>
      </c>
      <c r="D254" s="163"/>
      <c r="E254" s="163"/>
      <c r="F254" s="41"/>
      <c r="G254" s="52"/>
      <c r="H254" s="41"/>
    </row>
    <row r="255" spans="2:8" ht="12.75">
      <c r="B255" s="136">
        <f>IF(A255="*",INT(MAX(B$86:B254)+1),IF(A255="**",ROUNDDOWN(MAX(B$86:B254)+0.01,2),IF(A255="***",MAX(B$86:B254)+0.01,0)))</f>
        <v>0</v>
      </c>
      <c r="C255" s="254"/>
      <c r="D255" s="163"/>
      <c r="E255" s="163"/>
      <c r="F255" s="41"/>
      <c r="G255" s="52"/>
      <c r="H255" s="41"/>
    </row>
    <row r="256" spans="1:8" ht="12.75">
      <c r="A256" s="16"/>
      <c r="B256" s="136">
        <f>IF(A256="*",INT(MAX(B$86:B255)+1),IF(A256="**",ROUNDDOWN(MAX(B$86:B255)+0.01,2),IF(A256="***",MAX(B$86:B255)+0.01,0)))</f>
        <v>0</v>
      </c>
      <c r="C256" s="254"/>
      <c r="D256" s="163"/>
      <c r="E256" s="163"/>
      <c r="F256" s="41"/>
      <c r="G256" s="52"/>
      <c r="H256" s="41"/>
    </row>
    <row r="257" spans="2:8" s="9" customFormat="1" ht="12.75" customHeight="1">
      <c r="B257" s="136">
        <f>IF(A257="*",INT(MAX(B$86:B256)+1),IF(A257="**",ROUNDDOWN(MAX(B$86:B256)+0.01,2),IF(A257="***",MAX(B$86:B256)+0.01,0)))</f>
        <v>0</v>
      </c>
      <c r="C257" s="260" t="s">
        <v>67</v>
      </c>
      <c r="D257" s="167"/>
      <c r="E257" s="167"/>
      <c r="F257" s="168"/>
      <c r="H257" s="66"/>
    </row>
    <row r="258" spans="2:8" s="9" customFormat="1" ht="12.75" customHeight="1">
      <c r="B258" s="136">
        <f>IF(A258="*",INT(MAX(B$86:B257)+1),IF(A258="**",ROUNDDOWN(MAX(B$86:B257)+0.01,2),IF(A258="***",MAX(B$86:B257)+0.01,0)))</f>
        <v>0</v>
      </c>
      <c r="C258" s="260"/>
      <c r="D258" s="167"/>
      <c r="E258" s="167"/>
      <c r="F258" s="133"/>
      <c r="H258" s="66"/>
    </row>
    <row r="259" spans="2:8" s="9" customFormat="1" ht="12.75" customHeight="1">
      <c r="B259" s="136"/>
      <c r="C259" s="260"/>
      <c r="D259" s="167"/>
      <c r="E259" s="167"/>
      <c r="F259" s="133"/>
      <c r="H259" s="66"/>
    </row>
    <row r="260" spans="2:8" s="9" customFormat="1" ht="12.75" customHeight="1">
      <c r="B260" s="136"/>
      <c r="C260" s="167"/>
      <c r="D260" s="167"/>
      <c r="E260" s="167"/>
      <c r="F260" s="133"/>
      <c r="H260" s="66"/>
    </row>
    <row r="261" spans="2:8" s="8" customFormat="1" ht="12.75">
      <c r="B261" s="136">
        <f>IF(A261="*",INT(MAX(B$83:B257)+1),IF(A261="**",ROUNDDOWN(MAX(B$83:B257)+0.01,2),IF(A261="***",MAX(B$83:B257)+0.01,0)))</f>
        <v>0</v>
      </c>
      <c r="C261" s="163" t="s">
        <v>116</v>
      </c>
      <c r="D261" s="163"/>
      <c r="E261" s="163"/>
      <c r="F261" s="163"/>
      <c r="G261" s="84"/>
      <c r="H261" s="66"/>
    </row>
    <row r="262" spans="2:8" s="8" customFormat="1" ht="12.75" customHeight="1">
      <c r="B262" s="136">
        <f>IF(A262="*",INT(MAX(B$83:B261)+1),IF(A262="**",ROUNDDOWN(MAX(B$83:B261)+0.01,2),IF(A262="***",MAX(B$83:B261)+0.01,0)))</f>
        <v>0</v>
      </c>
      <c r="C262" s="163" t="s">
        <v>117</v>
      </c>
      <c r="D262" s="163"/>
      <c r="E262" s="84"/>
      <c r="F262" s="66"/>
      <c r="G262" s="84"/>
      <c r="H262" s="66"/>
    </row>
    <row r="263" spans="2:8" s="8" customFormat="1" ht="12.75">
      <c r="B263" s="136">
        <f>IF(A263="*",INT(MAX(B$83:B262)+1),IF(A263="**",ROUNDDOWN(MAX(B$83:B262)+0.01,2),IF(A263="***",MAX(B$83:B262)+0.01,0)))</f>
        <v>0</v>
      </c>
      <c r="C263" s="241" t="s">
        <v>150</v>
      </c>
      <c r="D263" s="163"/>
      <c r="E263" s="163"/>
      <c r="F263" s="66"/>
      <c r="G263" s="84"/>
      <c r="H263" s="66"/>
    </row>
    <row r="264" spans="2:14" s="9" customFormat="1" ht="12.75" customHeight="1">
      <c r="B264" s="136">
        <f>IF(A264="*",INT(MAX(B$83:B263)+1),IF(A264="**",ROUNDDOWN(MAX(B$83:B263)+0.01,2),IF(A264="***",MAX(B$83:B263)+0.01,0)))</f>
        <v>0</v>
      </c>
      <c r="C264" s="241" t="s">
        <v>122</v>
      </c>
      <c r="D264" s="163"/>
      <c r="E264" s="163"/>
      <c r="F264" s="66"/>
      <c r="G264" s="84"/>
      <c r="H264" s="66"/>
      <c r="L264" s="163"/>
      <c r="M264" s="163"/>
      <c r="N264" s="163"/>
    </row>
    <row r="265" spans="2:14" s="9" customFormat="1" ht="12.75" customHeight="1">
      <c r="B265" s="136">
        <f>IF(A265="*",INT(MAX(B$83:B264)+1),IF(A265="**",ROUNDDOWN(MAX(B$83:B264)+0.01,2),IF(A265="***",MAX(B$83:B264)+0.01,0)))</f>
        <v>0</v>
      </c>
      <c r="C265" s="241" t="s">
        <v>118</v>
      </c>
      <c r="D265" s="163"/>
      <c r="E265" s="163"/>
      <c r="F265" s="66"/>
      <c r="G265" s="84"/>
      <c r="H265" s="66"/>
      <c r="L265" s="163"/>
      <c r="M265" s="163"/>
      <c r="N265" s="163"/>
    </row>
    <row r="266" spans="2:14" s="9" customFormat="1" ht="12.75" customHeight="1">
      <c r="B266" s="136">
        <f>IF(A266="*",INT(MAX(B$83:B265)+1),IF(A266="**",ROUNDDOWN(MAX(B$83:B265)+0.01,2),IF(A266="***",MAX(B$83:B265)+0.01,0)))</f>
        <v>0</v>
      </c>
      <c r="C266" s="163" t="s">
        <v>119</v>
      </c>
      <c r="D266" s="164" t="s">
        <v>4</v>
      </c>
      <c r="E266" s="165">
        <v>1</v>
      </c>
      <c r="F266" s="80">
        <v>0</v>
      </c>
      <c r="G266" s="83">
        <f>E266*F266</f>
        <v>0</v>
      </c>
      <c r="H266" s="66"/>
      <c r="L266" s="163"/>
      <c r="M266" s="163"/>
      <c r="N266" s="163"/>
    </row>
    <row r="267" spans="2:8" s="8" customFormat="1" ht="12.75">
      <c r="B267" s="136"/>
      <c r="C267" s="163"/>
      <c r="D267" s="163"/>
      <c r="E267" s="163"/>
      <c r="F267" s="163"/>
      <c r="G267" s="84"/>
      <c r="H267" s="66"/>
    </row>
    <row r="268" spans="2:8" s="8" customFormat="1" ht="12.75" customHeight="1">
      <c r="B268" s="136">
        <f>IF(A268="*",INT(MAX(B$83:B265)+1),IF(A268="**",ROUNDDOWN(MAX(B$83:B265)+0.01,2),IF(A268="***",MAX(B$83:B265)+0.01,0)))</f>
        <v>0</v>
      </c>
      <c r="C268" s="163" t="s">
        <v>120</v>
      </c>
      <c r="D268" s="163"/>
      <c r="E268" s="163"/>
      <c r="F268" s="163"/>
      <c r="G268" s="84"/>
      <c r="H268" s="66"/>
    </row>
    <row r="269" spans="2:8" s="8" customFormat="1" ht="12.75" customHeight="1">
      <c r="B269" s="136">
        <f>IF(A269="*",INT(MAX(B$83:B261)+1),IF(A269="**",ROUNDDOWN(MAX(B$83:B261)+0.01,2),IF(A269="***",MAX(B$83:B261)+0.01,0)))</f>
        <v>0</v>
      </c>
      <c r="C269" s="163" t="s">
        <v>121</v>
      </c>
      <c r="D269" s="163"/>
      <c r="E269" s="84"/>
      <c r="F269" s="66"/>
      <c r="G269" s="84"/>
      <c r="H269" s="66"/>
    </row>
    <row r="270" spans="2:8" s="8" customFormat="1" ht="12.75">
      <c r="B270" s="136">
        <f>IF(A270="*",INT(MAX(B$83:B269)+1),IF(A270="**",ROUNDDOWN(MAX(B$83:B269)+0.01,2),IF(A270="***",MAX(B$83:B269)+0.01,0)))</f>
        <v>0</v>
      </c>
      <c r="C270" s="241" t="s">
        <v>150</v>
      </c>
      <c r="D270" s="163"/>
      <c r="E270" s="163"/>
      <c r="F270" s="66"/>
      <c r="G270" s="84"/>
      <c r="H270" s="66"/>
    </row>
    <row r="271" spans="2:14" s="9" customFormat="1" ht="12.75" customHeight="1">
      <c r="B271" s="136">
        <f>IF(A271="*",INT(MAX(B$83:B270)+1),IF(A271="**",ROUNDDOWN(MAX(B$83:B270)+0.01,2),IF(A271="***",MAX(B$83:B270)+0.01,0)))</f>
        <v>0</v>
      </c>
      <c r="C271" s="241" t="s">
        <v>122</v>
      </c>
      <c r="D271" s="163"/>
      <c r="E271" s="163"/>
      <c r="F271" s="66"/>
      <c r="G271" s="84"/>
      <c r="H271" s="66"/>
      <c r="L271" s="163"/>
      <c r="M271" s="163"/>
      <c r="N271" s="163"/>
    </row>
    <row r="272" spans="2:14" s="9" customFormat="1" ht="12.75" customHeight="1">
      <c r="B272" s="136">
        <f>IF(A272="*",INT(MAX(B$83:B271)+1),IF(A272="**",ROUNDDOWN(MAX(B$83:B271)+0.01,2),IF(A272="***",MAX(B$83:B271)+0.01,0)))</f>
        <v>0</v>
      </c>
      <c r="C272" s="241" t="s">
        <v>124</v>
      </c>
      <c r="D272" s="163"/>
      <c r="E272" s="163"/>
      <c r="F272" s="66"/>
      <c r="G272" s="84"/>
      <c r="H272" s="66"/>
      <c r="L272" s="163"/>
      <c r="M272" s="163"/>
      <c r="N272" s="163"/>
    </row>
    <row r="273" spans="2:14" s="9" customFormat="1" ht="12.75" customHeight="1">
      <c r="B273" s="136">
        <f>IF(A273="*",INT(MAX(B$83:B272)+1),IF(A273="**",ROUNDDOWN(MAX(B$83:B272)+0.01,2),IF(A273="***",MAX(B$83:B272)+0.01,0)))</f>
        <v>0</v>
      </c>
      <c r="C273" s="163" t="s">
        <v>123</v>
      </c>
      <c r="D273" s="164" t="s">
        <v>4</v>
      </c>
      <c r="E273" s="165">
        <v>1</v>
      </c>
      <c r="F273" s="80">
        <v>0</v>
      </c>
      <c r="G273" s="83">
        <f>E273*F273</f>
        <v>0</v>
      </c>
      <c r="H273" s="66"/>
      <c r="L273" s="163"/>
      <c r="M273" s="163"/>
      <c r="N273" s="163"/>
    </row>
    <row r="274" spans="2:8" s="9" customFormat="1" ht="12.75" customHeight="1">
      <c r="B274" s="136"/>
      <c r="C274" s="167"/>
      <c r="D274" s="167"/>
      <c r="E274" s="167"/>
      <c r="F274" s="133"/>
      <c r="H274" s="66"/>
    </row>
    <row r="275" spans="2:8" s="8" customFormat="1" ht="12.75">
      <c r="B275" s="136">
        <f>IF(A275="*",INT(MAX(B$83:B251)+1),IF(A275="**",ROUNDDOWN(MAX(B$83:B251)+0.01,2),IF(A275="***",MAX(B$83:B251)+0.01,0)))</f>
        <v>0</v>
      </c>
      <c r="C275" s="163" t="s">
        <v>125</v>
      </c>
      <c r="D275" s="163"/>
      <c r="E275" s="163"/>
      <c r="F275" s="163"/>
      <c r="G275" s="84"/>
      <c r="H275" s="66"/>
    </row>
    <row r="276" spans="2:8" s="8" customFormat="1" ht="12.75" customHeight="1">
      <c r="B276" s="136">
        <f>IF(A276="*",INT(MAX(B$83:B275)+1),IF(A276="**",ROUNDDOWN(MAX(B$83:B275)+0.01,2),IF(A276="***",MAX(B$83:B275)+0.01,0)))</f>
        <v>0</v>
      </c>
      <c r="C276" s="163" t="s">
        <v>126</v>
      </c>
      <c r="D276" s="163"/>
      <c r="E276" s="84"/>
      <c r="F276" s="66"/>
      <c r="G276" s="84"/>
      <c r="H276" s="66"/>
    </row>
    <row r="277" spans="2:8" s="8" customFormat="1" ht="12.75">
      <c r="B277" s="136">
        <f>IF(A277="*",INT(MAX(B$83:B276)+1),IF(A277="**",ROUNDDOWN(MAX(B$83:B276)+0.01,2),IF(A277="***",MAX(B$83:B276)+0.01,0)))</f>
        <v>0</v>
      </c>
      <c r="C277" s="241" t="s">
        <v>151</v>
      </c>
      <c r="D277" s="163"/>
      <c r="E277" s="163"/>
      <c r="F277" s="66"/>
      <c r="G277" s="84"/>
      <c r="H277" s="66"/>
    </row>
    <row r="278" spans="2:14" s="9" customFormat="1" ht="12.75" customHeight="1">
      <c r="B278" s="136">
        <f>IF(A278="*",INT(MAX(B$83:B277)+1),IF(A278="**",ROUNDDOWN(MAX(B$83:B277)+0.01,2),IF(A278="***",MAX(B$83:B277)+0.01,0)))</f>
        <v>0</v>
      </c>
      <c r="C278" s="241" t="s">
        <v>152</v>
      </c>
      <c r="D278" s="163"/>
      <c r="E278" s="163"/>
      <c r="F278" s="66"/>
      <c r="G278" s="84"/>
      <c r="H278" s="66"/>
      <c r="L278" s="163"/>
      <c r="M278" s="163"/>
      <c r="N278" s="163"/>
    </row>
    <row r="279" spans="2:14" s="9" customFormat="1" ht="12.75" customHeight="1">
      <c r="B279" s="136">
        <f>IF(A279="*",INT(MAX(B$83:B278)+1),IF(A279="**",ROUNDDOWN(MAX(B$83:B278)+0.01,2),IF(A279="***",MAX(B$83:B278)+0.01,0)))</f>
        <v>0</v>
      </c>
      <c r="C279" s="163" t="s">
        <v>74</v>
      </c>
      <c r="D279" s="163"/>
      <c r="E279" s="163"/>
      <c r="F279" s="66"/>
      <c r="G279" s="84"/>
      <c r="H279" s="66"/>
      <c r="L279" s="163"/>
      <c r="M279" s="163"/>
      <c r="N279" s="163"/>
    </row>
    <row r="280" spans="2:14" s="9" customFormat="1" ht="12.75" customHeight="1">
      <c r="B280" s="136">
        <f>IF(A280="*",INT(MAX(B$83:B279)+1),IF(A280="**",ROUNDDOWN(MAX(B$83:B279)+0.01,2),IF(A280="***",MAX(B$83:B279)+0.01,0)))</f>
        <v>0</v>
      </c>
      <c r="C280" s="163" t="s">
        <v>127</v>
      </c>
      <c r="D280" s="164" t="s">
        <v>4</v>
      </c>
      <c r="E280" s="165">
        <v>1</v>
      </c>
      <c r="F280" s="80">
        <v>0</v>
      </c>
      <c r="G280" s="83">
        <f>E280*F280</f>
        <v>0</v>
      </c>
      <c r="H280" s="66"/>
      <c r="L280" s="163"/>
      <c r="M280" s="163"/>
      <c r="N280" s="163"/>
    </row>
    <row r="281" spans="2:14" s="9" customFormat="1" ht="12.75" customHeight="1">
      <c r="B281" s="136"/>
      <c r="C281" s="163"/>
      <c r="D281" s="175"/>
      <c r="E281" s="176"/>
      <c r="F281" s="48"/>
      <c r="G281" s="85"/>
      <c r="H281" s="66"/>
      <c r="L281" s="163"/>
      <c r="M281" s="163"/>
      <c r="N281" s="163"/>
    </row>
    <row r="282" spans="2:8" s="8" customFormat="1" ht="12.75" customHeight="1">
      <c r="B282" s="136">
        <f>IF(A282="*",INT(MAX(B$83:B251)+1),IF(A282="**",ROUNDDOWN(MAX(B$83:B251)+0.01,2),IF(A282="***",MAX(B$83:B251)+0.01,0)))</f>
        <v>0</v>
      </c>
      <c r="C282" s="163" t="s">
        <v>128</v>
      </c>
      <c r="D282" s="163"/>
      <c r="E282" s="163"/>
      <c r="F282" s="163"/>
      <c r="G282" s="84"/>
      <c r="H282" s="66"/>
    </row>
    <row r="283" spans="2:8" s="8" customFormat="1" ht="12.75" customHeight="1">
      <c r="B283" s="136">
        <f>IF(A283="*",INT(MAX(B$83:B282)+1),IF(A283="**",ROUNDDOWN(MAX(B$83:B282)+0.01,2),IF(A283="***",MAX(B$83:B282)+0.01,0)))</f>
        <v>0</v>
      </c>
      <c r="C283" s="163" t="s">
        <v>129</v>
      </c>
      <c r="D283" s="163"/>
      <c r="E283" s="84"/>
      <c r="F283" s="66"/>
      <c r="G283" s="84"/>
      <c r="H283" s="66"/>
    </row>
    <row r="284" spans="2:8" s="8" customFormat="1" ht="12.75">
      <c r="B284" s="136">
        <f>IF(A284="*",INT(MAX(B$83:B283)+1),IF(A284="**",ROUNDDOWN(MAX(B$83:B283)+0.01,2),IF(A284="***",MAX(B$83:B283)+0.01,0)))</f>
        <v>0</v>
      </c>
      <c r="C284" s="241" t="s">
        <v>153</v>
      </c>
      <c r="D284" s="163"/>
      <c r="E284" s="163"/>
      <c r="F284" s="66"/>
      <c r="G284" s="84"/>
      <c r="H284" s="66"/>
    </row>
    <row r="285" spans="2:14" s="9" customFormat="1" ht="12.75" customHeight="1">
      <c r="B285" s="136">
        <f>IF(A285="*",INT(MAX(B$83:B284)+1),IF(A285="**",ROUNDDOWN(MAX(B$83:B284)+0.01,2),IF(A285="***",MAX(B$83:B284)+0.01,0)))</f>
        <v>0</v>
      </c>
      <c r="C285" s="241" t="s">
        <v>154</v>
      </c>
      <c r="D285" s="163"/>
      <c r="E285" s="163"/>
      <c r="F285" s="66"/>
      <c r="G285" s="84"/>
      <c r="H285" s="66"/>
      <c r="L285" s="163"/>
      <c r="M285" s="163"/>
      <c r="N285" s="163"/>
    </row>
    <row r="286" spans="2:14" s="9" customFormat="1" ht="12.75" customHeight="1">
      <c r="B286" s="136">
        <f>IF(A286="*",INT(MAX(B$83:B285)+1),IF(A286="**",ROUNDDOWN(MAX(B$83:B285)+0.01,2),IF(A286="***",MAX(B$83:B285)+0.01,0)))</f>
        <v>0</v>
      </c>
      <c r="C286" s="241" t="s">
        <v>130</v>
      </c>
      <c r="D286" s="163"/>
      <c r="E286" s="163"/>
      <c r="F286" s="66"/>
      <c r="G286" s="84"/>
      <c r="H286" s="66"/>
      <c r="L286" s="163"/>
      <c r="M286" s="163"/>
      <c r="N286" s="163"/>
    </row>
    <row r="287" spans="2:14" s="9" customFormat="1" ht="12.75" customHeight="1">
      <c r="B287" s="136">
        <f>IF(A287="*",INT(MAX(B$83:B286)+1),IF(A287="**",ROUNDDOWN(MAX(B$83:B286)+0.01,2),IF(A287="***",MAX(B$83:B286)+0.01,0)))</f>
        <v>0</v>
      </c>
      <c r="C287" s="163" t="s">
        <v>131</v>
      </c>
      <c r="D287" s="164" t="s">
        <v>4</v>
      </c>
      <c r="E287" s="165">
        <v>1</v>
      </c>
      <c r="F287" s="80">
        <v>0</v>
      </c>
      <c r="G287" s="83">
        <f>E287*F287</f>
        <v>0</v>
      </c>
      <c r="H287" s="66"/>
      <c r="L287" s="163"/>
      <c r="M287" s="163"/>
      <c r="N287" s="163"/>
    </row>
    <row r="288" spans="2:14" s="9" customFormat="1" ht="12.75" customHeight="1">
      <c r="B288" s="136"/>
      <c r="C288" s="163"/>
      <c r="D288" s="175"/>
      <c r="E288" s="176"/>
      <c r="F288" s="48"/>
      <c r="G288" s="85"/>
      <c r="H288" s="66"/>
      <c r="L288" s="163"/>
      <c r="M288" s="163"/>
      <c r="N288" s="163"/>
    </row>
    <row r="289" spans="2:8" s="8" customFormat="1" ht="12.75" customHeight="1">
      <c r="B289" s="136">
        <f>IF(A289="*",INT(MAX(B$83:B260)+1),IF(A289="**",ROUNDDOWN(MAX(B$83:B260)+0.01,2),IF(A289="***",MAX(B$83:B260)+0.01,0)))</f>
        <v>0</v>
      </c>
      <c r="C289" s="163" t="s">
        <v>132</v>
      </c>
      <c r="D289" s="163"/>
      <c r="E289" s="163"/>
      <c r="F289" s="163"/>
      <c r="G289" s="84"/>
      <c r="H289" s="66"/>
    </row>
    <row r="290" spans="2:8" s="8" customFormat="1" ht="12.75" customHeight="1">
      <c r="B290" s="136">
        <f>IF(A290="*",INT(MAX(B$83:B289)+1),IF(A290="**",ROUNDDOWN(MAX(B$83:B289)+0.01,2),IF(A290="***",MAX(B$83:B289)+0.01,0)))</f>
        <v>0</v>
      </c>
      <c r="C290" s="163" t="s">
        <v>129</v>
      </c>
      <c r="D290" s="163"/>
      <c r="E290" s="84"/>
      <c r="F290" s="66"/>
      <c r="G290" s="84"/>
      <c r="H290" s="66"/>
    </row>
    <row r="291" spans="2:8" s="8" customFormat="1" ht="12.75">
      <c r="B291" s="136">
        <f>IF(A291="*",INT(MAX(B$83:B290)+1),IF(A291="**",ROUNDDOWN(MAX(B$83:B290)+0.01,2),IF(A291="***",MAX(B$83:B290)+0.01,0)))</f>
        <v>0</v>
      </c>
      <c r="C291" s="241" t="s">
        <v>153</v>
      </c>
      <c r="D291" s="163"/>
      <c r="E291" s="163"/>
      <c r="F291" s="66"/>
      <c r="G291" s="84"/>
      <c r="H291" s="66"/>
    </row>
    <row r="292" spans="2:14" s="9" customFormat="1" ht="12.75" customHeight="1">
      <c r="B292" s="136">
        <f>IF(A292="*",INT(MAX(B$83:B291)+1),IF(A292="**",ROUNDDOWN(MAX(B$83:B291)+0.01,2),IF(A292="***",MAX(B$83:B291)+0.01,0)))</f>
        <v>0</v>
      </c>
      <c r="C292" s="241" t="s">
        <v>155</v>
      </c>
      <c r="D292" s="163"/>
      <c r="E292" s="163"/>
      <c r="F292" s="66"/>
      <c r="G292" s="84"/>
      <c r="H292" s="66"/>
      <c r="L292" s="163"/>
      <c r="M292" s="163"/>
      <c r="N292" s="163"/>
    </row>
    <row r="293" spans="2:14" s="9" customFormat="1" ht="12.75" customHeight="1">
      <c r="B293" s="136">
        <f>IF(A293="*",INT(MAX(B$83:B292)+1),IF(A293="**",ROUNDDOWN(MAX(B$83:B292)+0.01,2),IF(A293="***",MAX(B$83:B292)+0.01,0)))</f>
        <v>0</v>
      </c>
      <c r="C293" s="163" t="s">
        <v>130</v>
      </c>
      <c r="D293" s="163"/>
      <c r="E293" s="163"/>
      <c r="F293" s="66"/>
      <c r="G293" s="84"/>
      <c r="H293" s="66"/>
      <c r="L293" s="163"/>
      <c r="M293" s="163"/>
      <c r="N293" s="163"/>
    </row>
    <row r="294" spans="2:14" s="9" customFormat="1" ht="12.75" customHeight="1">
      <c r="B294" s="136">
        <f>IF(A294="*",INT(MAX(B$83:B293)+1),IF(A294="**",ROUNDDOWN(MAX(B$83:B293)+0.01,2),IF(A294="***",MAX(B$83:B293)+0.01,0)))</f>
        <v>0</v>
      </c>
      <c r="C294" s="163" t="s">
        <v>131</v>
      </c>
      <c r="D294" s="164" t="s">
        <v>4</v>
      </c>
      <c r="E294" s="165">
        <v>1</v>
      </c>
      <c r="F294" s="80">
        <v>0</v>
      </c>
      <c r="G294" s="83">
        <f>E294*F294</f>
        <v>0</v>
      </c>
      <c r="H294" s="66"/>
      <c r="L294" s="163"/>
      <c r="M294" s="163"/>
      <c r="N294" s="163"/>
    </row>
    <row r="295" spans="2:14" s="9" customFormat="1" ht="12.75" customHeight="1">
      <c r="B295" s="136"/>
      <c r="C295" s="163"/>
      <c r="D295" s="175"/>
      <c r="E295" s="176"/>
      <c r="F295" s="48"/>
      <c r="G295" s="85"/>
      <c r="H295" s="66"/>
      <c r="L295" s="163"/>
      <c r="M295" s="163"/>
      <c r="N295" s="163"/>
    </row>
    <row r="296" spans="2:14" s="9" customFormat="1" ht="12.75" customHeight="1">
      <c r="B296" s="136"/>
      <c r="C296" s="163"/>
      <c r="D296" s="175"/>
      <c r="E296" s="176"/>
      <c r="F296" s="48"/>
      <c r="G296" s="85"/>
      <c r="H296" s="66"/>
      <c r="L296" s="163"/>
      <c r="M296" s="163"/>
      <c r="N296" s="163"/>
    </row>
    <row r="297" spans="2:14" s="9" customFormat="1" ht="12.75" customHeight="1">
      <c r="B297" s="136"/>
      <c r="C297" s="163"/>
      <c r="D297" s="175"/>
      <c r="E297" s="176"/>
      <c r="F297" s="48"/>
      <c r="G297" s="85"/>
      <c r="H297" s="66"/>
      <c r="L297" s="163"/>
      <c r="M297" s="163"/>
      <c r="N297" s="163"/>
    </row>
    <row r="298" spans="2:14" s="9" customFormat="1" ht="12.75" customHeight="1">
      <c r="B298" s="136"/>
      <c r="C298" s="163"/>
      <c r="D298" s="175"/>
      <c r="E298" s="176"/>
      <c r="F298" s="48"/>
      <c r="G298" s="85"/>
      <c r="H298" s="66"/>
      <c r="L298" s="163"/>
      <c r="M298" s="163"/>
      <c r="N298" s="163"/>
    </row>
    <row r="299" spans="1:10" s="162" customFormat="1" ht="12.75" customHeight="1">
      <c r="A299" t="s">
        <v>9</v>
      </c>
      <c r="B299" s="136">
        <f>IF(A299="*",INT(MAX(B$86:B298)+1),IF(A299="**",ROUNDDOWN(MAX(B$86:B298)+0.01,2),IF(A299="***",MAX(B$86:B298)+0.01,0)))</f>
        <v>2.06</v>
      </c>
      <c r="C299" s="257" t="s">
        <v>137</v>
      </c>
      <c r="D299" s="156"/>
      <c r="E299" s="157"/>
      <c r="F299" s="158"/>
      <c r="G299" s="159"/>
      <c r="H299" s="160"/>
      <c r="I299" s="160"/>
      <c r="J299" s="161"/>
    </row>
    <row r="300" spans="2:10" s="162" customFormat="1" ht="12.75" customHeight="1">
      <c r="B300" s="136">
        <f>IF(A300="*",INT(MAX(B$86:B299)+1),IF(A300="**",ROUNDDOWN(MAX(B$86:B299)+0.01,2),IF(A300="***",MAX(B$86:B299)+0.01,0)))</f>
        <v>0</v>
      </c>
      <c r="C300" s="257"/>
      <c r="D300" s="156"/>
      <c r="E300" s="157"/>
      <c r="F300" s="158"/>
      <c r="G300" s="159"/>
      <c r="H300" s="160"/>
      <c r="I300" s="160"/>
      <c r="J300" s="161"/>
    </row>
    <row r="301" spans="2:10" s="162" customFormat="1" ht="12.75" customHeight="1">
      <c r="B301" s="136">
        <f>IF(A301="*",INT(MAX(B$86:B300)+1),IF(A301="**",ROUNDDOWN(MAX(B$86:B300)+0.01,2),IF(A301="***",MAX(B$86:B300)+0.01,0)))</f>
        <v>0</v>
      </c>
      <c r="C301" s="257"/>
      <c r="D301" s="156"/>
      <c r="E301" s="157"/>
      <c r="F301" s="158"/>
      <c r="G301" s="159"/>
      <c r="H301" s="160"/>
      <c r="I301" s="160"/>
      <c r="J301" s="161"/>
    </row>
    <row r="302" spans="2:10" s="162" customFormat="1" ht="12.75" customHeight="1">
      <c r="B302" s="136">
        <f>IF(A302="*",INT(MAX(B$86:B301)+1),IF(A302="**",ROUNDDOWN(MAX(B$86:B301)+0.01,2),IF(A302="***",MAX(B$86:B301)+0.01,0)))</f>
        <v>0</v>
      </c>
      <c r="C302" s="257"/>
      <c r="D302" s="156"/>
      <c r="E302" s="157"/>
      <c r="F302" s="158"/>
      <c r="G302" s="159"/>
      <c r="H302" s="160"/>
      <c r="I302" s="160"/>
      <c r="J302" s="161"/>
    </row>
    <row r="303" spans="2:8" s="9" customFormat="1" ht="12" customHeight="1">
      <c r="B303" s="136"/>
      <c r="C303" s="203" t="s">
        <v>133</v>
      </c>
      <c r="D303" s="163"/>
      <c r="E303" s="163"/>
      <c r="F303" s="66"/>
      <c r="H303" s="66"/>
    </row>
    <row r="304" spans="2:8" s="9" customFormat="1" ht="12" customHeight="1">
      <c r="B304" s="136"/>
      <c r="C304" s="205" t="s">
        <v>156</v>
      </c>
      <c r="D304" s="163"/>
      <c r="E304" s="163"/>
      <c r="F304" s="66"/>
      <c r="H304" s="66"/>
    </row>
    <row r="305" spans="2:8" s="9" customFormat="1" ht="12" customHeight="1">
      <c r="B305" s="136"/>
      <c r="C305" s="205" t="s">
        <v>134</v>
      </c>
      <c r="D305" s="163"/>
      <c r="E305" s="163"/>
      <c r="F305" s="66"/>
      <c r="H305" s="66"/>
    </row>
    <row r="306" spans="2:10" s="162" customFormat="1" ht="12.75" customHeight="1">
      <c r="B306" s="19"/>
      <c r="C306" s="204" t="s">
        <v>76</v>
      </c>
      <c r="D306" s="116"/>
      <c r="E306" s="166"/>
      <c r="F306" s="48"/>
      <c r="G306" s="85"/>
      <c r="H306" s="160"/>
      <c r="I306" s="160"/>
      <c r="J306" s="161"/>
    </row>
    <row r="307" spans="2:10" s="162" customFormat="1" ht="12.75" customHeight="1">
      <c r="B307" s="19"/>
      <c r="C307" s="204" t="s">
        <v>135</v>
      </c>
      <c r="D307" s="116"/>
      <c r="E307" s="166"/>
      <c r="F307" s="48"/>
      <c r="G307" s="85"/>
      <c r="H307" s="160"/>
      <c r="I307" s="160"/>
      <c r="J307" s="161"/>
    </row>
    <row r="308" spans="2:10" s="162" customFormat="1" ht="12.75" customHeight="1">
      <c r="B308" s="19"/>
      <c r="C308" s="204" t="s">
        <v>75</v>
      </c>
      <c r="D308" s="116"/>
      <c r="E308" s="166"/>
      <c r="F308" s="48"/>
      <c r="G308" s="85"/>
      <c r="H308" s="160"/>
      <c r="I308" s="160"/>
      <c r="J308" s="161"/>
    </row>
    <row r="309" spans="2:10" s="162" customFormat="1" ht="12.75" customHeight="1">
      <c r="B309" s="19"/>
      <c r="C309" s="204" t="s">
        <v>136</v>
      </c>
      <c r="D309" s="116"/>
      <c r="E309" s="166"/>
      <c r="F309" s="48"/>
      <c r="G309" s="85"/>
      <c r="H309" s="160"/>
      <c r="I309" s="160"/>
      <c r="J309" s="161"/>
    </row>
    <row r="310" spans="2:10" s="162" customFormat="1" ht="12.75" customHeight="1">
      <c r="B310" s="19"/>
      <c r="C310" s="204" t="s">
        <v>75</v>
      </c>
      <c r="D310" s="116"/>
      <c r="E310" s="166"/>
      <c r="F310" s="48"/>
      <c r="G310" s="85"/>
      <c r="H310" s="160"/>
      <c r="I310" s="160"/>
      <c r="J310" s="161"/>
    </row>
    <row r="311" spans="2:10" s="162" customFormat="1" ht="12.75" customHeight="1">
      <c r="B311" s="19"/>
      <c r="C311" s="9" t="s">
        <v>157</v>
      </c>
      <c r="D311" s="116"/>
      <c r="E311" s="166"/>
      <c r="F311" s="48"/>
      <c r="G311" s="85"/>
      <c r="H311" s="160"/>
      <c r="I311" s="160"/>
      <c r="J311" s="161"/>
    </row>
    <row r="312" spans="2:10" s="162" customFormat="1" ht="12.75" customHeight="1">
      <c r="B312" s="19"/>
      <c r="C312" s="204" t="s">
        <v>158</v>
      </c>
      <c r="D312" s="116"/>
      <c r="E312" s="166"/>
      <c r="F312" s="48"/>
      <c r="G312" s="85"/>
      <c r="H312" s="160"/>
      <c r="I312" s="160"/>
      <c r="J312" s="161"/>
    </row>
    <row r="313" spans="2:10" s="162" customFormat="1" ht="12.75" customHeight="1">
      <c r="B313" s="19"/>
      <c r="C313" s="195" t="s">
        <v>77</v>
      </c>
      <c r="H313" s="160"/>
      <c r="I313" s="160"/>
      <c r="J313" s="161"/>
    </row>
    <row r="314" spans="2:8" s="9" customFormat="1" ht="12.75" customHeight="1">
      <c r="B314" s="136">
        <f>IF(A314="*",INT(MAX(B$86:B313)+1),IF(A314="**",ROUNDDOWN(MAX(B$86:B313)+0.01,2),IF(A314="***",MAX(B$86:B313)+0.01,0)))</f>
        <v>0</v>
      </c>
      <c r="C314" s="260" t="s">
        <v>159</v>
      </c>
      <c r="D314" s="167"/>
      <c r="E314" s="167"/>
      <c r="F314" s="168"/>
      <c r="H314" s="66"/>
    </row>
    <row r="315" spans="2:8" s="9" customFormat="1" ht="12.75" customHeight="1">
      <c r="B315" s="136">
        <f>IF(A315="*",INT(MAX(B$86:B314)+1),IF(A315="**",ROUNDDOWN(MAX(B$86:B314)+0.01,2),IF(A315="***",MAX(B$86:B314)+0.01,0)))</f>
        <v>0</v>
      </c>
      <c r="C315" s="260"/>
      <c r="D315" s="167"/>
      <c r="E315" s="167"/>
      <c r="F315" s="133"/>
      <c r="H315" s="66"/>
    </row>
    <row r="316" spans="2:8" s="9" customFormat="1" ht="12.75" customHeight="1">
      <c r="B316" s="136"/>
      <c r="C316" s="260"/>
      <c r="D316" s="164" t="s">
        <v>4</v>
      </c>
      <c r="E316" s="165">
        <v>1</v>
      </c>
      <c r="F316" s="80">
        <v>0</v>
      </c>
      <c r="G316" s="83">
        <f>E316*F316</f>
        <v>0</v>
      </c>
      <c r="H316" s="66"/>
    </row>
    <row r="317" spans="2:8" s="9" customFormat="1" ht="12.75" customHeight="1">
      <c r="B317" s="136"/>
      <c r="C317" s="167"/>
      <c r="D317" s="167"/>
      <c r="E317" s="167"/>
      <c r="F317" s="133"/>
      <c r="H317" s="66"/>
    </row>
    <row r="318" spans="1:11" s="8" customFormat="1" ht="12.75" customHeight="1">
      <c r="A318" s="3" t="s">
        <v>9</v>
      </c>
      <c r="B318" s="19">
        <f>IF(A318="*",INT(MAX(B$83:B317)+1),IF(A318="**",ROUNDDOWN(MAX(B$83:B317)+0.01,2),IF(A318="***",MAX(B$83:B317)+0.01,0)))</f>
        <v>2.07</v>
      </c>
      <c r="C318" s="261" t="s">
        <v>165</v>
      </c>
      <c r="D318" s="169"/>
      <c r="E318" s="169"/>
      <c r="F318" s="25"/>
      <c r="H318" s="25"/>
      <c r="J318" s="169"/>
      <c r="K318" s="169"/>
    </row>
    <row r="319" spans="2:11" s="8" customFormat="1" ht="12.75">
      <c r="B319" s="19">
        <f>IF(A319="*",INT(MAX(B$83:B318)+1),IF(A319="**",ROUNDDOWN(MAX(B$83:B318)+0.01,2),IF(A319="***",MAX(B$83:B318)+0.01,0)))</f>
        <v>0</v>
      </c>
      <c r="C319" s="261"/>
      <c r="D319" s="169"/>
      <c r="E319" s="169"/>
      <c r="F319" s="25"/>
      <c r="H319" s="25"/>
      <c r="J319" s="169"/>
      <c r="K319" s="169"/>
    </row>
    <row r="320" spans="2:11" s="8" customFormat="1" ht="12.75">
      <c r="B320" s="19">
        <f>IF(A320="*",INT(MAX(B$83:B319)+1),IF(A320="**",ROUNDDOWN(MAX(B$83:B319)+0.01,2),IF(A320="***",MAX(B$83:B319)+0.01,0)))</f>
        <v>0</v>
      </c>
      <c r="C320" s="261"/>
      <c r="D320" s="169"/>
      <c r="E320" s="169"/>
      <c r="F320" s="25"/>
      <c r="H320" s="25"/>
      <c r="J320" s="169"/>
      <c r="K320" s="169"/>
    </row>
    <row r="321" spans="2:8" s="8" customFormat="1" ht="12.75">
      <c r="B321" s="19"/>
      <c r="C321" s="261"/>
      <c r="H321" s="120"/>
    </row>
    <row r="322" spans="2:8" s="8" customFormat="1" ht="12.75">
      <c r="B322" s="19"/>
      <c r="C322" s="261"/>
      <c r="D322" s="116"/>
      <c r="E322" s="166"/>
      <c r="F322" s="48"/>
      <c r="G322" s="85"/>
      <c r="H322" s="120"/>
    </row>
    <row r="323" spans="2:8" s="8" customFormat="1" ht="12.75">
      <c r="B323" s="19"/>
      <c r="C323" s="261"/>
      <c r="D323" s="116"/>
      <c r="E323" s="166"/>
      <c r="F323" s="48"/>
      <c r="G323" s="85"/>
      <c r="H323" s="120"/>
    </row>
    <row r="324" spans="2:8" s="8" customFormat="1" ht="12.75">
      <c r="B324" s="19"/>
      <c r="C324" s="261"/>
      <c r="D324" s="116"/>
      <c r="E324" s="166"/>
      <c r="F324" s="48"/>
      <c r="G324" s="85"/>
      <c r="H324" s="120"/>
    </row>
    <row r="325" spans="2:8" s="8" customFormat="1" ht="12.75">
      <c r="B325" s="19"/>
      <c r="C325" s="242" t="s">
        <v>166</v>
      </c>
      <c r="D325" s="116"/>
      <c r="E325" s="166"/>
      <c r="F325" s="48"/>
      <c r="G325" s="85"/>
      <c r="H325" s="120"/>
    </row>
    <row r="326" spans="2:8" s="8" customFormat="1" ht="12.75">
      <c r="B326" s="19"/>
      <c r="C326" s="242" t="s">
        <v>167</v>
      </c>
      <c r="D326" s="116"/>
      <c r="E326" s="166"/>
      <c r="F326" s="48"/>
      <c r="G326" s="85"/>
      <c r="H326" s="120"/>
    </row>
    <row r="327" spans="2:8" s="8" customFormat="1" ht="12.75">
      <c r="B327" s="19"/>
      <c r="C327" s="242" t="s">
        <v>162</v>
      </c>
      <c r="D327" s="116"/>
      <c r="E327" s="166"/>
      <c r="F327" s="48"/>
      <c r="G327" s="85"/>
      <c r="H327" s="120"/>
    </row>
    <row r="328" spans="2:8" s="8" customFormat="1" ht="12.75">
      <c r="B328" s="19"/>
      <c r="C328" s="242" t="s">
        <v>163</v>
      </c>
      <c r="D328" s="116"/>
      <c r="E328" s="166"/>
      <c r="F328" s="48"/>
      <c r="G328" s="85"/>
      <c r="H328" s="120"/>
    </row>
    <row r="329" spans="2:8" s="8" customFormat="1" ht="12.75">
      <c r="B329" s="19"/>
      <c r="C329" s="242" t="s">
        <v>169</v>
      </c>
      <c r="D329" s="116"/>
      <c r="E329" s="166"/>
      <c r="F329" s="48"/>
      <c r="G329" s="85"/>
      <c r="H329" s="120"/>
    </row>
    <row r="330" spans="2:8" s="8" customFormat="1" ht="12.75">
      <c r="B330" s="19"/>
      <c r="C330" s="242" t="s">
        <v>168</v>
      </c>
      <c r="D330" s="116"/>
      <c r="E330" s="166"/>
      <c r="F330" s="48"/>
      <c r="G330" s="85"/>
      <c r="H330" s="120"/>
    </row>
    <row r="331" spans="2:8" s="8" customFormat="1" ht="12.75">
      <c r="B331" s="19"/>
      <c r="C331" s="242" t="s">
        <v>170</v>
      </c>
      <c r="D331" s="116"/>
      <c r="E331" s="166"/>
      <c r="F331" s="48"/>
      <c r="G331" s="85"/>
      <c r="H331" s="120"/>
    </row>
    <row r="332" spans="2:8" s="8" customFormat="1" ht="12.75">
      <c r="B332" s="19"/>
      <c r="C332" s="242" t="s">
        <v>164</v>
      </c>
      <c r="D332" s="116"/>
      <c r="E332" s="166"/>
      <c r="F332" s="48"/>
      <c r="G332" s="85"/>
      <c r="H332" s="120"/>
    </row>
    <row r="333" spans="2:8" s="8" customFormat="1" ht="12.75" customHeight="1">
      <c r="B333" s="19"/>
      <c r="C333" s="243" t="s">
        <v>171</v>
      </c>
      <c r="D333" s="116"/>
      <c r="E333" s="166"/>
      <c r="F333" s="48"/>
      <c r="G333" s="85"/>
      <c r="H333" s="120"/>
    </row>
    <row r="334" spans="2:8" s="8" customFormat="1" ht="12.75">
      <c r="B334" s="19"/>
      <c r="C334" s="243" t="s">
        <v>172</v>
      </c>
      <c r="D334" s="116"/>
      <c r="E334" s="166"/>
      <c r="F334" s="48"/>
      <c r="G334" s="85"/>
      <c r="H334" s="120"/>
    </row>
    <row r="335" spans="2:8" s="8" customFormat="1" ht="12.75">
      <c r="B335" s="19"/>
      <c r="C335" s="242" t="s">
        <v>173</v>
      </c>
      <c r="D335" s="116"/>
      <c r="E335" s="166"/>
      <c r="F335" s="48"/>
      <c r="G335" s="85"/>
      <c r="H335" s="120"/>
    </row>
    <row r="336" spans="2:8" s="8" customFormat="1" ht="12.75">
      <c r="B336" s="19"/>
      <c r="C336" s="244" t="s">
        <v>176</v>
      </c>
      <c r="D336" s="116"/>
      <c r="E336" s="166"/>
      <c r="F336" s="48"/>
      <c r="G336" s="85"/>
      <c r="H336" s="120"/>
    </row>
    <row r="337" spans="2:8" s="8" customFormat="1" ht="12.75">
      <c r="B337" s="19"/>
      <c r="C337" s="242" t="s">
        <v>174</v>
      </c>
      <c r="D337" s="116"/>
      <c r="E337" s="166"/>
      <c r="F337" s="48"/>
      <c r="G337" s="85"/>
      <c r="H337" s="120"/>
    </row>
    <row r="338" spans="2:8" s="8" customFormat="1" ht="12.75">
      <c r="B338" s="19"/>
      <c r="C338" s="242" t="s">
        <v>175</v>
      </c>
      <c r="D338" s="164" t="s">
        <v>4</v>
      </c>
      <c r="E338" s="165">
        <v>1</v>
      </c>
      <c r="F338" s="80">
        <v>0</v>
      </c>
      <c r="G338" s="83">
        <f>E338*F338</f>
        <v>0</v>
      </c>
      <c r="H338" s="120"/>
    </row>
    <row r="339" spans="2:8" ht="12.75" customHeight="1">
      <c r="B339" s="136"/>
      <c r="C339" s="163"/>
      <c r="D339" s="175"/>
      <c r="E339" s="176"/>
      <c r="F339" s="48"/>
      <c r="G339" s="85"/>
      <c r="H339" s="41"/>
    </row>
    <row r="340" spans="1:11" s="8" customFormat="1" ht="12.75" customHeight="1">
      <c r="A340" t="s">
        <v>9</v>
      </c>
      <c r="B340" s="136">
        <f>IF(A340="*",INT(MAX(B$83:B339)+1),IF(A340="**",ROUNDDOWN(MAX(B$83:B339)+0.01,2),IF(A340="***",MAX(B$83:B339)+0.01,0)))</f>
        <v>2.08</v>
      </c>
      <c r="C340" s="259" t="s">
        <v>56</v>
      </c>
      <c r="D340" s="169"/>
      <c r="E340" s="169"/>
      <c r="F340" s="25"/>
      <c r="H340" s="25"/>
      <c r="J340" s="169"/>
      <c r="K340" s="169"/>
    </row>
    <row r="341" spans="2:11" s="8" customFormat="1" ht="12.75">
      <c r="B341" s="136">
        <f>IF(A341="*",INT(MAX(B$83:B340)+1),IF(A341="**",ROUNDDOWN(MAX(B$83:B340)+0.01,2),IF(A341="***",MAX(B$83:B340)+0.01,0)))</f>
        <v>0</v>
      </c>
      <c r="C341" s="259"/>
      <c r="D341" s="169"/>
      <c r="E341" s="169"/>
      <c r="F341" s="25"/>
      <c r="H341" s="25"/>
      <c r="J341" s="169"/>
      <c r="K341" s="169"/>
    </row>
    <row r="342" spans="2:11" s="8" customFormat="1" ht="12.75">
      <c r="B342" s="136">
        <f>IF(A342="*",INT(MAX(B$83:B341)+1),IF(A342="**",ROUNDDOWN(MAX(B$83:B341)+0.01,2),IF(A342="***",MAX(B$83:B341)+0.01,0)))</f>
        <v>0</v>
      </c>
      <c r="C342" s="259"/>
      <c r="D342" s="169"/>
      <c r="E342" s="169"/>
      <c r="F342" s="25"/>
      <c r="H342" s="25"/>
      <c r="J342" s="169"/>
      <c r="K342" s="169"/>
    </row>
    <row r="343" spans="2:11" s="8" customFormat="1" ht="12.75">
      <c r="B343" s="136">
        <f>IF(A343="*",INT(MAX(B$83:B340)+1),IF(A343="**",ROUNDDOWN(MAX(B$83:B340)+0.01,2),IF(A343="***",MAX(B$83:B340)+0.01,0)))</f>
        <v>0</v>
      </c>
      <c r="C343" s="169" t="s">
        <v>78</v>
      </c>
      <c r="D343" s="164" t="s">
        <v>4</v>
      </c>
      <c r="E343" s="165">
        <v>3</v>
      </c>
      <c r="F343" s="80">
        <v>0</v>
      </c>
      <c r="G343" s="83">
        <f>E343*F343</f>
        <v>0</v>
      </c>
      <c r="H343" s="25"/>
      <c r="J343" s="169"/>
      <c r="K343" s="169"/>
    </row>
    <row r="344" spans="2:11" s="8" customFormat="1" ht="12.75">
      <c r="B344" s="136">
        <f>IF(A344="*",INT(MAX(B$83:B343)+1),IF(A344="**",ROUNDDOWN(MAX(B$83:B343)+0.01,2),IF(A344="***",MAX(B$83:B343)+0.01,0)))</f>
        <v>0</v>
      </c>
      <c r="C344" s="169"/>
      <c r="D344" s="116"/>
      <c r="E344" s="166"/>
      <c r="F344" s="25"/>
      <c r="G344" s="124"/>
      <c r="H344" s="25"/>
      <c r="J344" s="169"/>
      <c r="K344" s="169"/>
    </row>
    <row r="345" spans="1:8" s="8" customFormat="1" ht="12.75" customHeight="1">
      <c r="A345" t="s">
        <v>9</v>
      </c>
      <c r="B345" s="136">
        <f>IF(A345="*",INT(MAX(B$83:B344)+1),IF(A345="**",ROUNDDOWN(MAX(B$83:B344)+0.01,2),IF(A345="***",MAX(B$83:B344)+0.01,0)))</f>
        <v>2.09</v>
      </c>
      <c r="C345" s="259" t="s">
        <v>57</v>
      </c>
      <c r="D345" s="169"/>
      <c r="E345" s="169"/>
      <c r="F345" s="25"/>
      <c r="H345" s="25"/>
    </row>
    <row r="346" spans="2:8" s="8" customFormat="1" ht="12.75">
      <c r="B346" s="136">
        <f>IF(A346="*",INT(MAX(B$83:B345)+1),IF(A346="**",ROUNDDOWN(MAX(B$83:B345)+0.01,2),IF(A346="***",MAX(B$83:B345)+0.01,0)))</f>
        <v>0</v>
      </c>
      <c r="C346" s="259"/>
      <c r="D346" s="169"/>
      <c r="E346" s="169"/>
      <c r="F346" s="25"/>
      <c r="H346" s="25"/>
    </row>
    <row r="347" spans="2:8" s="8" customFormat="1" ht="12.75">
      <c r="B347" s="136">
        <f>IF(A347="*",INT(MAX(B$83:B346)+1),IF(A347="**",ROUNDDOWN(MAX(B$83:B346)+0.01,2),IF(A347="***",MAX(B$83:B346)+0.01,0)))</f>
        <v>0</v>
      </c>
      <c r="C347" s="169" t="s">
        <v>70</v>
      </c>
      <c r="D347" s="164" t="s">
        <v>4</v>
      </c>
      <c r="E347" s="165">
        <v>3</v>
      </c>
      <c r="F347" s="80">
        <v>0</v>
      </c>
      <c r="G347" s="83">
        <f>E347*F347</f>
        <v>0</v>
      </c>
      <c r="H347" s="25"/>
    </row>
    <row r="348" spans="2:8" s="8" customFormat="1" ht="12.75">
      <c r="B348" s="136"/>
      <c r="C348" s="169"/>
      <c r="D348" s="116"/>
      <c r="E348" s="166"/>
      <c r="F348" s="25"/>
      <c r="G348" s="124"/>
      <c r="H348" s="25"/>
    </row>
    <row r="349" spans="1:8" ht="12.75" customHeight="1">
      <c r="A349" t="s">
        <v>9</v>
      </c>
      <c r="B349" s="136">
        <f>IF(A349="*",INT(MAX(B$83:B348)+1),IF(A349="**",ROUNDDOWN(MAX(B$83:B348)+0.01,2),IF(A349="***",MAX(B$83:B348)+0.01,0)))</f>
        <v>2.1</v>
      </c>
      <c r="C349" s="254" t="s">
        <v>48</v>
      </c>
      <c r="D349" s="163"/>
      <c r="E349" s="163"/>
      <c r="F349" s="41"/>
      <c r="G349" s="52"/>
      <c r="H349" s="41"/>
    </row>
    <row r="350" spans="2:8" ht="12.75">
      <c r="B350" s="136">
        <f>IF(A350="*",INT(MAX(B$83:B349)+1),IF(A350="**",ROUNDDOWN(MAX(B$83:B349)+0.01,2),IF(A350="***",MAX(B$83:B349)+0.01,0)))</f>
        <v>0</v>
      </c>
      <c r="C350" s="254"/>
      <c r="D350" s="163"/>
      <c r="E350" s="163"/>
      <c r="F350" s="41"/>
      <c r="G350" s="52"/>
      <c r="H350" s="41"/>
    </row>
    <row r="351" spans="2:8" ht="12.75">
      <c r="B351" s="136">
        <f>IF(A351="*",INT(MAX(B$83:B350)+1),IF(A351="**",ROUNDDOWN(MAX(B$83:B350)+0.01,2),IF(A351="***",MAX(B$83:B350)+0.01,0)))</f>
        <v>0</v>
      </c>
      <c r="C351" s="163" t="s">
        <v>58</v>
      </c>
      <c r="D351" s="164" t="s">
        <v>4</v>
      </c>
      <c r="E351" s="165">
        <v>3</v>
      </c>
      <c r="F351" s="80">
        <v>0</v>
      </c>
      <c r="G351" s="83">
        <f>E351*F351</f>
        <v>0</v>
      </c>
      <c r="H351" s="41"/>
    </row>
    <row r="352" spans="2:8" ht="12.75">
      <c r="B352" s="136">
        <f>IF(A352="*",INT(MAX(B$83:B351)+1),IF(A352="**",ROUNDDOWN(MAX(B$83:B351)+0.01,2),IF(A352="***",MAX(B$83:B351)+0.01,0)))</f>
        <v>0</v>
      </c>
      <c r="C352" s="163" t="s">
        <v>59</v>
      </c>
      <c r="D352" s="164" t="s">
        <v>4</v>
      </c>
      <c r="E352" s="165">
        <v>6</v>
      </c>
      <c r="F352" s="80">
        <v>0</v>
      </c>
      <c r="G352" s="83">
        <f>E352*F352</f>
        <v>0</v>
      </c>
      <c r="H352" s="41"/>
    </row>
    <row r="353" spans="2:8" ht="12.75">
      <c r="B353" s="136">
        <f>IF(A353="*",INT(MAX(B$83:B349)+1),IF(A353="**",ROUNDDOWN(MAX(B$83:B349)+0.01,2),IF(A353="***",MAX(B$83:B349)+0.01,0)))</f>
        <v>0</v>
      </c>
      <c r="C353" s="163" t="s">
        <v>81</v>
      </c>
      <c r="D353" s="164" t="s">
        <v>4</v>
      </c>
      <c r="E353" s="165">
        <v>9</v>
      </c>
      <c r="F353" s="80">
        <v>0</v>
      </c>
      <c r="G353" s="83">
        <f>E353*F353</f>
        <v>0</v>
      </c>
      <c r="H353" s="41"/>
    </row>
    <row r="354" spans="2:8" ht="12.75">
      <c r="B354" s="136">
        <f>IF(A354="*",INT(MAX(B$83:B350)+1),IF(A354="**",ROUNDDOWN(MAX(B$83:B350)+0.01,2),IF(A354="***",MAX(B$83:B350)+0.01,0)))</f>
        <v>0</v>
      </c>
      <c r="C354" s="163" t="s">
        <v>80</v>
      </c>
      <c r="D354" s="164" t="s">
        <v>4</v>
      </c>
      <c r="E354" s="165">
        <v>4</v>
      </c>
      <c r="F354" s="80">
        <v>0</v>
      </c>
      <c r="G354" s="83">
        <f>E354*F354</f>
        <v>0</v>
      </c>
      <c r="H354" s="41"/>
    </row>
    <row r="355" spans="2:8" ht="12.75">
      <c r="B355" s="136">
        <f>IF(A355="*",INT(MAX(B$83:B351)+1),IF(A355="**",ROUNDDOWN(MAX(B$83:B351)+0.01,2),IF(A355="***",MAX(B$83:B351)+0.01,0)))</f>
        <v>0</v>
      </c>
      <c r="C355" s="163" t="s">
        <v>60</v>
      </c>
      <c r="D355" s="164" t="s">
        <v>4</v>
      </c>
      <c r="E355" s="165">
        <v>15</v>
      </c>
      <c r="F355" s="80">
        <v>0</v>
      </c>
      <c r="G355" s="83">
        <f>E355*F355</f>
        <v>0</v>
      </c>
      <c r="H355" s="41"/>
    </row>
    <row r="356" spans="2:8" ht="12.75">
      <c r="B356" s="136">
        <f>IF(A356="*",INT(MAX(B$83:B355)+1),IF(A356="**",ROUNDDOWN(MAX(B$83:B355)+0.01,2),IF(A356="***",MAX(B$83:B355)+0.01,0)))</f>
        <v>0</v>
      </c>
      <c r="C356" s="163"/>
      <c r="D356" s="163"/>
      <c r="E356" s="163"/>
      <c r="F356" s="41"/>
      <c r="G356" s="52"/>
      <c r="H356" s="41"/>
    </row>
    <row r="357" spans="1:8" ht="12.75" customHeight="1">
      <c r="A357" t="s">
        <v>9</v>
      </c>
      <c r="B357" s="136">
        <f>IF(A357="*",INT(MAX(B$83:B356)+1),IF(A357="**",ROUNDDOWN(MAX(B$83:B356)+0.01,2),IF(A357="***",MAX(B$83:B356)+0.01,0)))</f>
        <v>2.11</v>
      </c>
      <c r="C357" s="254" t="s">
        <v>61</v>
      </c>
      <c r="D357" s="163"/>
      <c r="E357" s="163"/>
      <c r="F357" s="41"/>
      <c r="G357" s="52"/>
      <c r="H357" s="41"/>
    </row>
    <row r="358" spans="2:8" ht="12.75">
      <c r="B358" s="136">
        <f>IF(A358="*",INT(MAX(B$83:B357)+1),IF(A358="**",ROUNDDOWN(MAX(B$83:B357)+0.01,2),IF(A358="***",MAX(B$83:B357)+0.01,0)))</f>
        <v>0</v>
      </c>
      <c r="C358" s="254"/>
      <c r="D358" s="163"/>
      <c r="E358" s="163"/>
      <c r="F358" s="41"/>
      <c r="G358" s="52"/>
      <c r="H358" s="41"/>
    </row>
    <row r="359" spans="2:8" ht="12.75">
      <c r="B359" s="136">
        <f>IF(A359="*",INT(MAX(B$83:B356)+1),IF(A359="**",ROUNDDOWN(MAX(B$83:B356)+0.01,2),IF(A359="***",MAX(B$83:B356)+0.01,0)))</f>
        <v>0</v>
      </c>
      <c r="C359" s="163" t="s">
        <v>81</v>
      </c>
      <c r="D359" s="164" t="s">
        <v>4</v>
      </c>
      <c r="E359" s="165">
        <v>2</v>
      </c>
      <c r="F359" s="80">
        <v>0</v>
      </c>
      <c r="G359" s="83">
        <f>E359*F359</f>
        <v>0</v>
      </c>
      <c r="H359" s="41"/>
    </row>
    <row r="360" spans="2:8" ht="12.75">
      <c r="B360" s="136">
        <f>IF(A360="*",INT(MAX(B$83:B357)+1),IF(A360="**",ROUNDDOWN(MAX(B$83:B357)+0.01,2),IF(A360="***",MAX(B$83:B357)+0.01,0)))</f>
        <v>0</v>
      </c>
      <c r="C360" s="163" t="s">
        <v>80</v>
      </c>
      <c r="D360" s="164" t="s">
        <v>4</v>
      </c>
      <c r="E360" s="165">
        <v>1</v>
      </c>
      <c r="F360" s="80">
        <v>0</v>
      </c>
      <c r="G360" s="83">
        <f>E360*F360</f>
        <v>0</v>
      </c>
      <c r="H360" s="41"/>
    </row>
    <row r="361" spans="2:8" ht="12.75">
      <c r="B361" s="136">
        <f>IF(A361="*",INT(MAX(B$83:B358)+1),IF(A361="**",ROUNDDOWN(MAX(B$83:B358)+0.01,2),IF(A361="***",MAX(B$83:B358)+0.01,0)))</f>
        <v>0</v>
      </c>
      <c r="C361" s="163" t="s">
        <v>60</v>
      </c>
      <c r="D361" s="164" t="s">
        <v>4</v>
      </c>
      <c r="E361" s="165">
        <v>1</v>
      </c>
      <c r="F361" s="80">
        <v>0</v>
      </c>
      <c r="G361" s="83">
        <f>E361*F361</f>
        <v>0</v>
      </c>
      <c r="H361" s="41"/>
    </row>
    <row r="362" spans="2:8" ht="12.75">
      <c r="B362" s="136"/>
      <c r="C362" s="163"/>
      <c r="D362" s="175"/>
      <c r="E362" s="176"/>
      <c r="F362" s="48"/>
      <c r="G362" s="85"/>
      <c r="H362" s="41"/>
    </row>
    <row r="363" spans="2:8" ht="12.75">
      <c r="B363" s="136"/>
      <c r="C363" s="163"/>
      <c r="D363" s="175"/>
      <c r="E363" s="176"/>
      <c r="F363" s="48"/>
      <c r="G363" s="85"/>
      <c r="H363" s="41"/>
    </row>
    <row r="364" spans="2:8" ht="12.75">
      <c r="B364" s="136">
        <f>IF(A364="*",INT(MAX(B$83:B359)+1),IF(A364="**",ROUNDDOWN(MAX(B$83:B359)+0.01,2),IF(A364="***",MAX(B$83:B359)+0.01,0)))</f>
        <v>0</v>
      </c>
      <c r="C364" s="163"/>
      <c r="D364" s="175"/>
      <c r="E364" s="176"/>
      <c r="F364" s="48"/>
      <c r="G364" s="85"/>
      <c r="H364" s="41"/>
    </row>
    <row r="365" spans="1:8" ht="12.75" customHeight="1">
      <c r="A365" t="s">
        <v>9</v>
      </c>
      <c r="B365" s="136">
        <f>IF(A365="*",INT(MAX(B$83:B360)+1),IF(A365="**",ROUNDDOWN(MAX(B$83:B360)+0.01,2),IF(A365="***",MAX(B$83:B360)+0.01,0)))</f>
        <v>2.12</v>
      </c>
      <c r="C365" s="254" t="s">
        <v>54</v>
      </c>
      <c r="D365" s="163"/>
      <c r="E365" s="163"/>
      <c r="F365" s="41"/>
      <c r="G365" s="52"/>
      <c r="H365" s="41"/>
    </row>
    <row r="366" spans="2:8" ht="12.75">
      <c r="B366" s="136">
        <f>IF(A366="*",INT(MAX(B$83:B361)+1),IF(A366="**",ROUNDDOWN(MAX(B$83:B361)+0.01,2),IF(A366="***",MAX(B$83:B361)+0.01,0)))</f>
        <v>0</v>
      </c>
      <c r="C366" s="254"/>
      <c r="D366" s="163"/>
      <c r="E366" s="163"/>
      <c r="F366" s="41">
        <v>0</v>
      </c>
      <c r="G366" s="52"/>
      <c r="H366" s="41"/>
    </row>
    <row r="367" spans="2:8" ht="12.75">
      <c r="B367" s="136">
        <f>IF(A367="*",INT(MAX(B$83:B364)+1),IF(A367="**",ROUNDDOWN(MAX(B$83:B364)+0.01,2),IF(A367="***",MAX(B$83:B364)+0.01,0)))</f>
        <v>0</v>
      </c>
      <c r="C367" s="163" t="s">
        <v>81</v>
      </c>
      <c r="D367" s="164" t="s">
        <v>4</v>
      </c>
      <c r="E367" s="165">
        <v>2</v>
      </c>
      <c r="F367" s="80">
        <v>0</v>
      </c>
      <c r="G367" s="83">
        <f>E367*F367</f>
        <v>0</v>
      </c>
      <c r="H367" s="41"/>
    </row>
    <row r="368" spans="2:8" ht="12.75">
      <c r="B368" s="136">
        <f>IF(A368="*",INT(MAX(B$83:B365)+1),IF(A368="**",ROUNDDOWN(MAX(B$83:B365)+0.01,2),IF(A368="***",MAX(B$83:B365)+0.01,0)))</f>
        <v>0</v>
      </c>
      <c r="C368" s="163" t="s">
        <v>80</v>
      </c>
      <c r="D368" s="164" t="s">
        <v>4</v>
      </c>
      <c r="E368" s="165">
        <v>1</v>
      </c>
      <c r="F368" s="80">
        <v>0</v>
      </c>
      <c r="G368" s="83">
        <f>E368*F368</f>
        <v>0</v>
      </c>
      <c r="H368" s="41"/>
    </row>
    <row r="369" spans="2:8" ht="12.75">
      <c r="B369" s="136">
        <f>IF(A369="*",INT(MAX(B$83:B366)+1),IF(A369="**",ROUNDDOWN(MAX(B$83:B366)+0.01,2),IF(A369="***",MAX(B$83:B366)+0.01,0)))</f>
        <v>0</v>
      </c>
      <c r="C369" s="163" t="s">
        <v>60</v>
      </c>
      <c r="D369" s="164" t="s">
        <v>4</v>
      </c>
      <c r="E369" s="165">
        <v>3</v>
      </c>
      <c r="F369" s="80">
        <v>0</v>
      </c>
      <c r="G369" s="83">
        <f>E369*F369</f>
        <v>0</v>
      </c>
      <c r="H369" s="41"/>
    </row>
    <row r="370" spans="2:8" ht="12.75">
      <c r="B370" s="136">
        <f>IF(A370="*",INT(MAX(B$83:B367)+1),IF(A370="**",ROUNDDOWN(MAX(B$83:B367)+0.01,2),IF(A370="***",MAX(B$83:B367)+0.01,0)))</f>
        <v>0</v>
      </c>
      <c r="C370" s="163"/>
      <c r="D370" s="175"/>
      <c r="E370" s="176"/>
      <c r="F370" s="48"/>
      <c r="G370" s="85"/>
      <c r="H370" s="41"/>
    </row>
    <row r="371" spans="1:8" ht="12.75" customHeight="1">
      <c r="A371" t="s">
        <v>9</v>
      </c>
      <c r="B371" s="136">
        <f>IF(A371="*",INT(MAX(B$83:B368)+1),IF(A371="**",ROUNDDOWN(MAX(B$83:B368)+0.01,2),IF(A371="***",MAX(B$83:B368)+0.01,0)))</f>
        <v>2.13</v>
      </c>
      <c r="C371" s="264" t="s">
        <v>79</v>
      </c>
      <c r="D371" s="163"/>
      <c r="E371" s="163"/>
      <c r="F371" s="41"/>
      <c r="G371" s="52"/>
      <c r="H371" s="41"/>
    </row>
    <row r="372" spans="2:8" ht="12.75">
      <c r="B372" s="136">
        <f>IF(A372="*",INT(MAX(B$83:B369)+1),IF(A372="**",ROUNDDOWN(MAX(B$83:B369)+0.01,2),IF(A372="***",MAX(B$83:B369)+0.01,0)))</f>
        <v>0</v>
      </c>
      <c r="C372" s="264"/>
      <c r="D372" s="163"/>
      <c r="E372" s="163"/>
      <c r="F372" s="41"/>
      <c r="G372" s="52"/>
      <c r="H372" s="41"/>
    </row>
    <row r="373" spans="2:8" ht="12.75">
      <c r="B373" s="136">
        <f>IF(A373="*",INT(MAX(B$83:B370)+1),IF(A373="**",ROUNDDOWN(MAX(B$83:B370)+0.01,2),IF(A373="***",MAX(B$83:B370)+0.01,0)))</f>
        <v>0</v>
      </c>
      <c r="C373" s="163" t="s">
        <v>69</v>
      </c>
      <c r="D373" s="164" t="s">
        <v>4</v>
      </c>
      <c r="E373" s="165">
        <v>2</v>
      </c>
      <c r="F373" s="80">
        <v>0</v>
      </c>
      <c r="G373" s="83">
        <f>E373*F373</f>
        <v>0</v>
      </c>
      <c r="H373" s="41"/>
    </row>
    <row r="374" spans="2:8" ht="12.75">
      <c r="B374" s="136">
        <f>IF(A374="*",INT(MAX(B$83:B371)+1),IF(A374="**",ROUNDDOWN(MAX(B$83:B371)+0.01,2),IF(A374="***",MAX(B$83:B371)+0.01,0)))</f>
        <v>0</v>
      </c>
      <c r="C374" s="163"/>
      <c r="D374" s="175"/>
      <c r="E374" s="176"/>
      <c r="F374" s="48"/>
      <c r="G374" s="85"/>
      <c r="H374" s="41"/>
    </row>
    <row r="375" spans="1:8" ht="12.75" customHeight="1">
      <c r="A375" s="3" t="s">
        <v>9</v>
      </c>
      <c r="B375" s="136">
        <f>IF(A375="*",INT(MAX(B$83:B372)+1),IF(A375="**",ROUNDDOWN(MAX(B$83:B372)+0.01,2),IF(A375="***",MAX(B$83:B372)+0.01,0)))</f>
        <v>2.14</v>
      </c>
      <c r="C375" s="258" t="s">
        <v>53</v>
      </c>
      <c r="D375" s="51"/>
      <c r="E375" s="51"/>
      <c r="F375" s="41"/>
      <c r="G375" s="52">
        <f>IF(N(D375)=0,0,"Kn")</f>
        <v>0</v>
      </c>
      <c r="H375" s="41">
        <f>IF(N(D375)=0,0,F375*D375)</f>
        <v>0</v>
      </c>
    </row>
    <row r="376" spans="1:8" ht="12.75">
      <c r="A376" s="16"/>
      <c r="B376" s="136">
        <f>IF(A376="*",INT(MAX(B$83:B373)+1),IF(A376="**",ROUNDDOWN(MAX(B$83:B373)+0.01,2),IF(A376="***",MAX(B$83:B373)+0.01,0)))</f>
        <v>0</v>
      </c>
      <c r="C376" s="258"/>
      <c r="D376" s="51"/>
      <c r="E376" s="51"/>
      <c r="F376" s="41"/>
      <c r="G376" s="52">
        <f>IF(N(D376)=0,0,"Kn")</f>
        <v>0</v>
      </c>
      <c r="H376" s="41">
        <f>IF(N(D376)=0,0,F376*D376)</f>
        <v>0</v>
      </c>
    </row>
    <row r="377" spans="1:8" ht="12.75">
      <c r="A377" s="16"/>
      <c r="B377" s="136">
        <f>IF(A377="*",INT(MAX(B$83:B374)+1),IF(A377="**",ROUNDDOWN(MAX(B$83:B374)+0.01,2),IF(A377="***",MAX(B$83:B374)+0.01,0)))</f>
        <v>0</v>
      </c>
      <c r="C377" s="258"/>
      <c r="D377" s="51"/>
      <c r="E377" s="51"/>
      <c r="F377" s="41"/>
      <c r="G377" s="52">
        <f>IF(N(D377)=0,0,"Kn")</f>
        <v>0</v>
      </c>
      <c r="H377" s="41">
        <f>IF(N(D377)=0,0,F377*D377)</f>
        <v>0</v>
      </c>
    </row>
    <row r="378" spans="1:8" ht="12.75">
      <c r="A378" s="16"/>
      <c r="B378" s="136">
        <f>IF(A378="*",INT(MAX(B$83:B375)+1),IF(A378="**",ROUNDDOWN(MAX(B$83:B375)+0.01,2),IF(A378="***",MAX(B$83:B375)+0.01,0)))</f>
        <v>0</v>
      </c>
      <c r="C378" s="258"/>
      <c r="D378" s="51"/>
      <c r="E378" s="51"/>
      <c r="F378" s="41"/>
      <c r="G378" s="52"/>
      <c r="H378" s="41"/>
    </row>
    <row r="379" spans="1:8" ht="12.75">
      <c r="A379" s="16"/>
      <c r="B379" s="136">
        <f>IF(A379="*",INT(MAX(B$83:B376)+1),IF(A379="**",ROUNDDOWN(MAX(B$83:B376)+0.01,2),IF(A379="***",MAX(B$83:B376)+0.01,0)))</f>
        <v>0</v>
      </c>
      <c r="C379" s="258"/>
      <c r="D379" s="51"/>
      <c r="E379" s="51"/>
      <c r="F379" s="41"/>
      <c r="G379" s="52"/>
      <c r="H379" s="41"/>
    </row>
    <row r="380" spans="1:8" s="9" customFormat="1" ht="12.75" customHeight="1">
      <c r="A380" s="24"/>
      <c r="B380" s="136">
        <f>IF(A380="*",INT(MAX(B$83:B377)+1),IF(A380="**",ROUNDDOWN(MAX(B$83:B377)+0.01,2),IF(A380="***",MAX(B$83:B377)+0.01,0)))</f>
        <v>0</v>
      </c>
      <c r="C380" s="265" t="s">
        <v>62</v>
      </c>
      <c r="D380" s="167"/>
      <c r="E380" s="167"/>
      <c r="F380" s="66"/>
      <c r="G380" s="84">
        <f>IF(N(D380)=0,0,"Kn")</f>
        <v>0</v>
      </c>
      <c r="H380" s="66">
        <f aca="true" t="shared" si="0" ref="H380:H386">IF(N(D380)=0,0,F380*D380)</f>
        <v>0</v>
      </c>
    </row>
    <row r="381" spans="1:8" s="9" customFormat="1" ht="12.75">
      <c r="A381" s="24"/>
      <c r="B381" s="136">
        <f>IF(A381="*",INT(MAX(B$83:B378)+1),IF(A381="**",ROUNDDOWN(MAX(B$83:B378)+0.01,2),IF(A381="***",MAX(B$83:B378)+0.01,0)))</f>
        <v>0</v>
      </c>
      <c r="C381" s="265"/>
      <c r="D381" s="167"/>
      <c r="E381" s="167"/>
      <c r="F381" s="66"/>
      <c r="G381" s="84">
        <f>IF(N(D381)=0,0,"Kn")</f>
        <v>0</v>
      </c>
      <c r="H381" s="66">
        <f t="shared" si="0"/>
        <v>0</v>
      </c>
    </row>
    <row r="382" spans="1:8" s="9" customFormat="1" ht="12.75">
      <c r="A382" s="24"/>
      <c r="B382" s="136">
        <f>IF(A382="*",INT(MAX(B$83:B377)+1),IF(A382="**",ROUNDDOWN(MAX(B$83:B377)+0.01,2),IF(A382="***",MAX(B$83:B377)+0.01,0)))</f>
        <v>0</v>
      </c>
      <c r="C382" s="71" t="s">
        <v>138</v>
      </c>
      <c r="D382" s="164" t="s">
        <v>5</v>
      </c>
      <c r="E382" s="177">
        <v>20</v>
      </c>
      <c r="F382" s="80">
        <v>0</v>
      </c>
      <c r="G382" s="83">
        <f>E382*F382</f>
        <v>0</v>
      </c>
      <c r="H382" s="66">
        <f t="shared" si="0"/>
        <v>0</v>
      </c>
    </row>
    <row r="383" spans="1:8" s="9" customFormat="1" ht="12.75">
      <c r="A383" s="24"/>
      <c r="B383" s="136">
        <f>IF(A383="*",INT(MAX(B$83:B378)+1),IF(A383="**",ROUNDDOWN(MAX(B$83:B378)+0.01,2),IF(A383="***",MAX(B$83:B378)+0.01,0)))</f>
        <v>0</v>
      </c>
      <c r="C383" s="71" t="s">
        <v>139</v>
      </c>
      <c r="D383" s="164" t="s">
        <v>5</v>
      </c>
      <c r="E383" s="177">
        <v>20</v>
      </c>
      <c r="F383" s="80">
        <v>0</v>
      </c>
      <c r="G383" s="83">
        <f>E383*F383</f>
        <v>0</v>
      </c>
      <c r="H383" s="66">
        <f t="shared" si="0"/>
        <v>0</v>
      </c>
    </row>
    <row r="384" spans="1:8" s="9" customFormat="1" ht="12.75">
      <c r="A384" s="24"/>
      <c r="B384" s="136">
        <f>IF(A384="*",INT(MAX(B$83:B379)+1),IF(A384="**",ROUNDDOWN(MAX(B$83:B379)+0.01,2),IF(A384="***",MAX(B$83:B379)+0.01,0)))</f>
        <v>0</v>
      </c>
      <c r="C384" s="71" t="s">
        <v>63</v>
      </c>
      <c r="D384" s="164" t="s">
        <v>5</v>
      </c>
      <c r="E384" s="177">
        <v>40</v>
      </c>
      <c r="F384" s="80">
        <v>0</v>
      </c>
      <c r="G384" s="83">
        <f>E384*F384</f>
        <v>0</v>
      </c>
      <c r="H384" s="66">
        <f t="shared" si="0"/>
        <v>0</v>
      </c>
    </row>
    <row r="385" spans="1:8" s="9" customFormat="1" ht="12.75">
      <c r="A385" s="24"/>
      <c r="B385" s="136">
        <f>IF(A385="*",INT(MAX(B$83:B380)+1),IF(A385="**",ROUNDDOWN(MAX(B$83:B380)+0.01,2),IF(A385="***",MAX(B$83:B380)+0.01,0)))</f>
        <v>0</v>
      </c>
      <c r="C385" s="71" t="s">
        <v>52</v>
      </c>
      <c r="D385" s="164" t="s">
        <v>5</v>
      </c>
      <c r="E385" s="177">
        <v>40</v>
      </c>
      <c r="F385" s="80">
        <v>0</v>
      </c>
      <c r="G385" s="83">
        <f>E385*F385</f>
        <v>0</v>
      </c>
      <c r="H385" s="66">
        <f t="shared" si="0"/>
        <v>0</v>
      </c>
    </row>
    <row r="386" spans="1:8" s="9" customFormat="1" ht="12.75">
      <c r="A386" s="24"/>
      <c r="B386" s="136">
        <f>IF(A386="*",INT(MAX(B$83:B381)+1),IF(A386="**",ROUNDDOWN(MAX(B$83:B381)+0.01,2),IF(A386="***",MAX(B$83:B381)+0.01,0)))</f>
        <v>0</v>
      </c>
      <c r="C386" s="71" t="s">
        <v>64</v>
      </c>
      <c r="D386" s="164" t="s">
        <v>5</v>
      </c>
      <c r="E386" s="177">
        <v>60</v>
      </c>
      <c r="F386" s="80">
        <v>0</v>
      </c>
      <c r="G386" s="83">
        <f>E386*F386</f>
        <v>0</v>
      </c>
      <c r="H386" s="66">
        <f t="shared" si="0"/>
        <v>0</v>
      </c>
    </row>
    <row r="387" spans="1:8" s="9" customFormat="1" ht="12.75">
      <c r="A387" s="24"/>
      <c r="B387" s="136">
        <f>IF(A387="*",INT(MAX(B$83:B384)+1),IF(A387="**",ROUNDDOWN(MAX(B$83:B384)+0.01,2),IF(A387="***",MAX(B$83:B384)+0.01,0)))</f>
        <v>0</v>
      </c>
      <c r="C387" s="71"/>
      <c r="D387" s="175"/>
      <c r="E387" s="184"/>
      <c r="F387" s="48"/>
      <c r="G387" s="85"/>
      <c r="H387" s="66"/>
    </row>
    <row r="388" spans="1:8" s="246" customFormat="1" ht="12.75" customHeight="1">
      <c r="A388" s="246" t="s">
        <v>9</v>
      </c>
      <c r="B388" s="182">
        <f>IF(A388="*",INT(MAX(B$82:B387)+1),IF(A388="**",ROUNDDOWN(MAX(B$82:B387)+0.01,2),IF(A388="***",MAX(B$82:B387)+0.01,0)))</f>
        <v>2.15</v>
      </c>
      <c r="C388" s="261" t="s">
        <v>194</v>
      </c>
      <c r="D388" s="245"/>
      <c r="E388" s="245"/>
      <c r="F388" s="247"/>
      <c r="G388" s="248">
        <f>IF(N(D388)=0,0,"Kn")</f>
        <v>0</v>
      </c>
      <c r="H388" s="247"/>
    </row>
    <row r="389" spans="2:8" s="246" customFormat="1" ht="12.75">
      <c r="B389" s="182">
        <f>IF(A389="*",INT(MAX(B$82:B388)+1),IF(A389="**",ROUNDDOWN(MAX(B$82:B388)+0.01,2),IF(A389="***",MAX(B$82:B388)+0.01,0)))</f>
        <v>0</v>
      </c>
      <c r="C389" s="261"/>
      <c r="D389" s="245"/>
      <c r="E389" s="245"/>
      <c r="F389" s="247"/>
      <c r="G389" s="248">
        <f>IF(N(D389)=0,0,"Kn")</f>
        <v>0</v>
      </c>
      <c r="H389" s="247"/>
    </row>
    <row r="390" spans="2:8" s="246" customFormat="1" ht="12.75">
      <c r="B390" s="182">
        <f>IF(A390="*",INT(MAX(B$82:B389)+1),IF(A390="**",ROUNDDOWN(MAX(B$82:B389)+0.01,2),IF(A390="***",MAX(B$82:B389)+0.01,0)))</f>
        <v>0</v>
      </c>
      <c r="C390" s="261"/>
      <c r="D390" s="245"/>
      <c r="E390" s="245"/>
      <c r="F390" s="247"/>
      <c r="G390" s="248">
        <f>IF(N(D390)=0,0,"Kn")</f>
        <v>0</v>
      </c>
      <c r="H390" s="247"/>
    </row>
    <row r="391" spans="2:8" s="246" customFormat="1" ht="12.75">
      <c r="B391" s="182">
        <f>IF(A391="*",INT(MAX(B$82:B390)+1),IF(A391="**",ROUNDDOWN(MAX(B$82:B390)+0.01,2),IF(A391="***",MAX(B$82:B390)+0.01,0)))</f>
        <v>0</v>
      </c>
      <c r="C391" s="261"/>
      <c r="D391" s="245"/>
      <c r="E391" s="245"/>
      <c r="F391" s="247"/>
      <c r="G391" s="248">
        <f>IF(N(D391)=0,0,"Kn")</f>
        <v>0</v>
      </c>
      <c r="H391" s="247"/>
    </row>
    <row r="392" spans="2:8" s="246" customFormat="1" ht="12.75">
      <c r="B392" s="182">
        <f>IF(A392="*",INT(MAX(B$82:B391)+1),IF(A392="**",ROUNDDOWN(MAX(B$82:B391)+0.01,2),IF(A392="***",MAX(B$82:B391)+0.01,0)))</f>
        <v>0</v>
      </c>
      <c r="C392" s="261"/>
      <c r="D392" s="245"/>
      <c r="E392" s="245"/>
      <c r="F392" s="247"/>
      <c r="G392" s="248">
        <f>IF(N(D392)=0,0,"Kn")</f>
        <v>0</v>
      </c>
      <c r="H392" s="247"/>
    </row>
    <row r="393" spans="2:8" s="246" customFormat="1" ht="12.75">
      <c r="B393" s="182">
        <f>IF(A393="*",INT(MAX(B$82:B392)+1),IF(A393="**",ROUNDDOWN(MAX(B$82:B392)+0.01,2),IF(A393="***",MAX(B$82:B392)+0.01,0)))</f>
        <v>0</v>
      </c>
      <c r="C393" s="261"/>
      <c r="D393" s="245"/>
      <c r="E393" s="245"/>
      <c r="F393" s="247"/>
      <c r="G393" s="248"/>
      <c r="H393" s="247"/>
    </row>
    <row r="394" spans="2:8" s="246" customFormat="1" ht="12.75">
      <c r="B394" s="182">
        <f>IF(A394="*",INT(MAX(B$82:B393)+1),IF(A394="**",ROUNDDOWN(MAX(B$82:B393)+0.01,2),IF(A394="***",MAX(B$82:B393)+0.01,0)))</f>
        <v>0</v>
      </c>
      <c r="C394" s="261"/>
      <c r="D394" s="245"/>
      <c r="E394" s="245"/>
      <c r="F394" s="247"/>
      <c r="G394" s="248"/>
      <c r="H394" s="247"/>
    </row>
    <row r="395" spans="2:8" s="246" customFormat="1" ht="12.75">
      <c r="B395" s="182">
        <f>IF(A395="*",INT(MAX(B$82:B394)+1),IF(A395="**",ROUNDDOWN(MAX(B$82:B394)+0.01,2),IF(A395="***",MAX(B$82:B394)+0.01,0)))</f>
        <v>0</v>
      </c>
      <c r="C395" s="261"/>
      <c r="D395" s="245"/>
      <c r="E395" s="245"/>
      <c r="F395" s="247"/>
      <c r="G395" s="248"/>
      <c r="H395" s="247"/>
    </row>
    <row r="396" spans="1:8" s="71" customFormat="1" ht="12.75">
      <c r="A396" s="249"/>
      <c r="B396" s="182">
        <f>IF(A396="*",INT(MAX(B$82:B395)+1),IF(A396="**",ROUNDDOWN(MAX(B$82:B395)+0.01,2),IF(A396="***",MAX(B$82:B395)+0.01,0)))</f>
        <v>0</v>
      </c>
      <c r="C396" s="71" t="s">
        <v>192</v>
      </c>
      <c r="D396" s="250" t="s">
        <v>5</v>
      </c>
      <c r="E396" s="177">
        <v>20</v>
      </c>
      <c r="F396" s="95">
        <v>0</v>
      </c>
      <c r="G396" s="97">
        <f>E396*F396</f>
        <v>0</v>
      </c>
      <c r="H396" s="94">
        <f>IF(N(D396)=0,0,F396*D396)</f>
        <v>0</v>
      </c>
    </row>
    <row r="397" spans="1:8" s="71" customFormat="1" ht="12.75">
      <c r="A397" s="249"/>
      <c r="B397" s="182">
        <f>IF(A397="*",INT(MAX(B$82:B395)+1),IF(A397="**",ROUNDDOWN(MAX(B$82:B395)+0.01,2),IF(A397="***",MAX(B$82:B395)+0.01,0)))</f>
        <v>0</v>
      </c>
      <c r="C397" s="71" t="s">
        <v>193</v>
      </c>
      <c r="D397" s="250" t="s">
        <v>5</v>
      </c>
      <c r="E397" s="177">
        <v>20</v>
      </c>
      <c r="F397" s="95">
        <v>0</v>
      </c>
      <c r="G397" s="97">
        <f>E397*F397</f>
        <v>0</v>
      </c>
      <c r="H397" s="94">
        <f>IF(N(D397)=0,0,F397*D397)</f>
        <v>0</v>
      </c>
    </row>
    <row r="398" spans="1:8" s="71" customFormat="1" ht="12.75">
      <c r="A398" s="249"/>
      <c r="B398" s="182"/>
      <c r="D398" s="251"/>
      <c r="E398" s="252"/>
      <c r="F398" s="120"/>
      <c r="G398" s="253"/>
      <c r="H398" s="94"/>
    </row>
    <row r="399" spans="1:8" s="246" customFormat="1" ht="12.75" customHeight="1">
      <c r="A399" s="246" t="s">
        <v>9</v>
      </c>
      <c r="B399" s="182">
        <f>IF(A399="*",INT(MAX(B$82:B398)+1),IF(A399="**",ROUNDDOWN(MAX(B$82:B398)+0.01,2),IF(A399="***",MAX(B$82:B398)+0.01,0)))</f>
        <v>2.16</v>
      </c>
      <c r="C399" s="261" t="s">
        <v>195</v>
      </c>
      <c r="D399" s="245"/>
      <c r="E399" s="245"/>
      <c r="F399" s="247"/>
      <c r="G399" s="248">
        <f>IF(N(D399)=0,0,"Kn")</f>
        <v>0</v>
      </c>
      <c r="H399" s="247"/>
    </row>
    <row r="400" spans="2:8" s="246" customFormat="1" ht="12.75">
      <c r="B400" s="182">
        <f>IF(A400="*",INT(MAX(B$82:B399)+1),IF(A400="**",ROUNDDOWN(MAX(B$82:B399)+0.01,2),IF(A400="***",MAX(B$82:B399)+0.01,0)))</f>
        <v>0</v>
      </c>
      <c r="C400" s="261"/>
      <c r="D400" s="245"/>
      <c r="E400" s="245"/>
      <c r="F400" s="247"/>
      <c r="G400" s="248">
        <f>IF(N(D400)=0,0,"Kn")</f>
        <v>0</v>
      </c>
      <c r="H400" s="247"/>
    </row>
    <row r="401" spans="2:8" s="246" customFormat="1" ht="12.75">
      <c r="B401" s="182">
        <f>IF(A401="*",INT(MAX(B$82:B400)+1),IF(A401="**",ROUNDDOWN(MAX(B$82:B400)+0.01,2),IF(A401="***",MAX(B$82:B400)+0.01,0)))</f>
        <v>0</v>
      </c>
      <c r="C401" s="261"/>
      <c r="D401" s="245"/>
      <c r="E401" s="245"/>
      <c r="F401" s="247"/>
      <c r="G401" s="248">
        <f>IF(N(D401)=0,0,"Kn")</f>
        <v>0</v>
      </c>
      <c r="H401" s="247"/>
    </row>
    <row r="402" spans="2:8" s="246" customFormat="1" ht="12.75">
      <c r="B402" s="182">
        <f>IF(A402="*",INT(MAX(B$82:B401)+1),IF(A402="**",ROUNDDOWN(MAX(B$82:B401)+0.01,2),IF(A402="***",MAX(B$82:B401)+0.01,0)))</f>
        <v>0</v>
      </c>
      <c r="C402" s="261"/>
      <c r="D402" s="245"/>
      <c r="E402" s="245"/>
      <c r="F402" s="247"/>
      <c r="G402" s="248">
        <f>IF(N(D402)=0,0,"Kn")</f>
        <v>0</v>
      </c>
      <c r="H402" s="247"/>
    </row>
    <row r="403" spans="2:8" s="246" customFormat="1" ht="12.75">
      <c r="B403" s="182">
        <f>IF(A403="*",INT(MAX(B$82:B402)+1),IF(A403="**",ROUNDDOWN(MAX(B$82:B402)+0.01,2),IF(A403="***",MAX(B$82:B402)+0.01,0)))</f>
        <v>0</v>
      </c>
      <c r="C403" s="261"/>
      <c r="D403" s="245"/>
      <c r="E403" s="245"/>
      <c r="F403" s="247"/>
      <c r="G403" s="248">
        <f>IF(N(D403)=0,0,"Kn")</f>
        <v>0</v>
      </c>
      <c r="H403" s="247"/>
    </row>
    <row r="404" spans="2:8" s="246" customFormat="1" ht="12.75">
      <c r="B404" s="182">
        <f>IF(A404="*",INT(MAX(B$82:B403)+1),IF(A404="**",ROUNDDOWN(MAX(B$82:B403)+0.01,2),IF(A404="***",MAX(B$82:B403)+0.01,0)))</f>
        <v>0</v>
      </c>
      <c r="C404" s="261"/>
      <c r="D404" s="245"/>
      <c r="E404" s="245"/>
      <c r="F404" s="247"/>
      <c r="G404" s="248"/>
      <c r="H404" s="247"/>
    </row>
    <row r="405" spans="2:8" s="246" customFormat="1" ht="12.75">
      <c r="B405" s="182">
        <f>IF(A405="*",INT(MAX(B$82:B404)+1),IF(A405="**",ROUNDDOWN(MAX(B$82:B404)+0.01,2),IF(A405="***",MAX(B$82:B404)+0.01,0)))</f>
        <v>0</v>
      </c>
      <c r="C405" s="261"/>
      <c r="D405" s="245"/>
      <c r="E405" s="245"/>
      <c r="F405" s="247"/>
      <c r="G405" s="248"/>
      <c r="H405" s="247"/>
    </row>
    <row r="406" spans="2:8" s="246" customFormat="1" ht="12.75">
      <c r="B406" s="182">
        <f>IF(A406="*",INT(MAX(B$82:B405)+1),IF(A406="**",ROUNDDOWN(MAX(B$82:B405)+0.01,2),IF(A406="***",MAX(B$82:B405)+0.01,0)))</f>
        <v>0</v>
      </c>
      <c r="C406" s="261"/>
      <c r="D406" s="245"/>
      <c r="E406" s="245"/>
      <c r="F406" s="247"/>
      <c r="G406" s="248"/>
      <c r="H406" s="247"/>
    </row>
    <row r="407" spans="1:8" s="71" customFormat="1" ht="12.75">
      <c r="A407" s="249"/>
      <c r="B407" s="182">
        <f>IF(A407="*",INT(MAX(B$82:B406)+1),IF(A407="**",ROUNDDOWN(MAX(B$82:B406)+0.01,2),IF(A407="***",MAX(B$82:B406)+0.01,0)))</f>
        <v>0</v>
      </c>
      <c r="C407" s="71" t="s">
        <v>63</v>
      </c>
      <c r="D407" s="250" t="s">
        <v>5</v>
      </c>
      <c r="E407" s="177">
        <v>40</v>
      </c>
      <c r="F407" s="95">
        <v>0</v>
      </c>
      <c r="G407" s="97">
        <f>E407*F407</f>
        <v>0</v>
      </c>
      <c r="H407" s="94">
        <f>IF(N(D407)=0,0,F407*D407)</f>
        <v>0</v>
      </c>
    </row>
    <row r="408" spans="1:8" s="71" customFormat="1" ht="12.75">
      <c r="A408" s="249"/>
      <c r="B408" s="182"/>
      <c r="D408" s="251"/>
      <c r="E408" s="252"/>
      <c r="F408" s="120"/>
      <c r="G408" s="253"/>
      <c r="H408" s="94"/>
    </row>
    <row r="409" spans="1:8" s="246" customFormat="1" ht="12.75" customHeight="1">
      <c r="A409" s="246" t="s">
        <v>9</v>
      </c>
      <c r="B409" s="182">
        <f>IF(A409="*",INT(MAX(B$82:B408)+1),IF(A409="**",ROUNDDOWN(MAX(B$82:B408)+0.01,2),IF(A409="***",MAX(B$82:B408)+0.01,0)))</f>
        <v>2.17</v>
      </c>
      <c r="C409" s="261" t="s">
        <v>196</v>
      </c>
      <c r="D409" s="245"/>
      <c r="E409" s="245"/>
      <c r="F409" s="247"/>
      <c r="G409" s="248">
        <f>IF(N(D409)=0,0,"Kn")</f>
        <v>0</v>
      </c>
      <c r="H409" s="247"/>
    </row>
    <row r="410" spans="2:8" s="246" customFormat="1" ht="12.75">
      <c r="B410" s="182">
        <f>IF(A410="*",INT(MAX(B$82:B409)+1),IF(A410="**",ROUNDDOWN(MAX(B$82:B409)+0.01,2),IF(A410="***",MAX(B$82:B409)+0.01,0)))</f>
        <v>0</v>
      </c>
      <c r="C410" s="261"/>
      <c r="D410" s="245"/>
      <c r="E410" s="245"/>
      <c r="F410" s="247"/>
      <c r="G410" s="248">
        <f>IF(N(D410)=0,0,"Kn")</f>
        <v>0</v>
      </c>
      <c r="H410" s="247"/>
    </row>
    <row r="411" spans="2:8" s="246" customFormat="1" ht="12.75">
      <c r="B411" s="182">
        <f>IF(A411="*",INT(MAX(B$82:B410)+1),IF(A411="**",ROUNDDOWN(MAX(B$82:B410)+0.01,2),IF(A411="***",MAX(B$82:B410)+0.01,0)))</f>
        <v>0</v>
      </c>
      <c r="C411" s="261"/>
      <c r="D411" s="245"/>
      <c r="E411" s="245"/>
      <c r="F411" s="247"/>
      <c r="G411" s="248">
        <f>IF(N(D411)=0,0,"Kn")</f>
        <v>0</v>
      </c>
      <c r="H411" s="247"/>
    </row>
    <row r="412" spans="2:8" s="246" customFormat="1" ht="12.75">
      <c r="B412" s="182">
        <f>IF(A412="*",INT(MAX(B$82:B411)+1),IF(A412="**",ROUNDDOWN(MAX(B$82:B411)+0.01,2),IF(A412="***",MAX(B$82:B411)+0.01,0)))</f>
        <v>0</v>
      </c>
      <c r="C412" s="261"/>
      <c r="D412" s="245"/>
      <c r="E412" s="245"/>
      <c r="F412" s="247"/>
      <c r="G412" s="248">
        <f>IF(N(D412)=0,0,"Kn")</f>
        <v>0</v>
      </c>
      <c r="H412" s="247"/>
    </row>
    <row r="413" spans="2:8" s="246" customFormat="1" ht="12.75">
      <c r="B413" s="182">
        <f>IF(A413="*",INT(MAX(B$82:B412)+1),IF(A413="**",ROUNDDOWN(MAX(B$82:B412)+0.01,2),IF(A413="***",MAX(B$82:B412)+0.01,0)))</f>
        <v>0</v>
      </c>
      <c r="C413" s="261"/>
      <c r="D413" s="245"/>
      <c r="E413" s="245"/>
      <c r="F413" s="247"/>
      <c r="G413" s="248">
        <f>IF(N(D413)=0,0,"Kn")</f>
        <v>0</v>
      </c>
      <c r="H413" s="247"/>
    </row>
    <row r="414" spans="2:8" s="246" customFormat="1" ht="12.75">
      <c r="B414" s="182">
        <f>IF(A414="*",INT(MAX(B$82:B413)+1),IF(A414="**",ROUNDDOWN(MAX(B$82:B413)+0.01,2),IF(A414="***",MAX(B$82:B413)+0.01,0)))</f>
        <v>0</v>
      </c>
      <c r="C414" s="261"/>
      <c r="D414" s="245"/>
      <c r="E414" s="245"/>
      <c r="F414" s="247"/>
      <c r="G414" s="248"/>
      <c r="H414" s="247"/>
    </row>
    <row r="415" spans="2:8" s="246" customFormat="1" ht="12.75">
      <c r="B415" s="182">
        <f>IF(A415="*",INT(MAX(B$82:B414)+1),IF(A415="**",ROUNDDOWN(MAX(B$82:B414)+0.01,2),IF(A415="***",MAX(B$82:B414)+0.01,0)))</f>
        <v>0</v>
      </c>
      <c r="C415" s="261"/>
      <c r="D415" s="245"/>
      <c r="E415" s="245"/>
      <c r="F415" s="247"/>
      <c r="G415" s="248"/>
      <c r="H415" s="247"/>
    </row>
    <row r="416" spans="2:8" s="246" customFormat="1" ht="12.75">
      <c r="B416" s="182">
        <f>IF(A416="*",INT(MAX(B$82:B415)+1),IF(A416="**",ROUNDDOWN(MAX(B$82:B415)+0.01,2),IF(A416="***",MAX(B$82:B415)+0.01,0)))</f>
        <v>0</v>
      </c>
      <c r="C416" s="261"/>
      <c r="D416" s="245"/>
      <c r="E416" s="245"/>
      <c r="F416" s="247"/>
      <c r="G416" s="248"/>
      <c r="H416" s="247"/>
    </row>
    <row r="417" spans="1:8" s="71" customFormat="1" ht="12.75">
      <c r="A417" s="249"/>
      <c r="B417" s="182">
        <f>IF(A417="*",INT(MAX(B$82:B416)+1),IF(A417="**",ROUNDDOWN(MAX(B$82:B416)+0.01,2),IF(A417="***",MAX(B$82:B416)+0.01,0)))</f>
        <v>0</v>
      </c>
      <c r="C417" s="71" t="s">
        <v>52</v>
      </c>
      <c r="D417" s="250" t="s">
        <v>5</v>
      </c>
      <c r="E417" s="177">
        <v>40</v>
      </c>
      <c r="F417" s="95">
        <v>0</v>
      </c>
      <c r="G417" s="97">
        <f>E417*F417</f>
        <v>0</v>
      </c>
      <c r="H417" s="94">
        <f>IF(N(D417)=0,0,F417*D417)</f>
        <v>0</v>
      </c>
    </row>
    <row r="418" spans="1:8" s="71" customFormat="1" ht="12.75">
      <c r="A418" s="249"/>
      <c r="B418" s="182">
        <f>IF(A418="*",INT(MAX(B$82:B417)+1),IF(A418="**",ROUNDDOWN(MAX(B$82:B417)+0.01,2),IF(A418="***",MAX(B$82:B417)+0.01,0)))</f>
        <v>0</v>
      </c>
      <c r="C418" s="71" t="s">
        <v>64</v>
      </c>
      <c r="D418" s="250" t="s">
        <v>5</v>
      </c>
      <c r="E418" s="177">
        <v>60</v>
      </c>
      <c r="F418" s="95">
        <v>0</v>
      </c>
      <c r="G418" s="97">
        <f>E418*F418</f>
        <v>0</v>
      </c>
      <c r="H418" s="94">
        <f>IF(N(D418)=0,0,F418*D418)</f>
        <v>0</v>
      </c>
    </row>
    <row r="419" spans="1:8" s="71" customFormat="1" ht="12.75">
      <c r="A419" s="249"/>
      <c r="B419" s="182">
        <f>IF(A419="*",INT(MAX(B$82:B418)+1),IF(A419="**",ROUNDDOWN(MAX(B$82:B418)+0.01,2),IF(A419="***",MAX(B$82:B418)+0.01,0)))</f>
        <v>0</v>
      </c>
      <c r="D419" s="183"/>
      <c r="E419" s="184"/>
      <c r="F419" s="100"/>
      <c r="G419" s="101"/>
      <c r="H419" s="94"/>
    </row>
    <row r="420" spans="1:8" s="9" customFormat="1" ht="12.75" customHeight="1">
      <c r="A420" t="s">
        <v>9</v>
      </c>
      <c r="B420" s="182">
        <f>IF(A420="*",INT(MAX(B$82:B419)+1),IF(A420="**",ROUNDDOWN(MAX(B$82:B419)+0.01,2),IF(A420="***",MAX(B$82:B419)+0.01,0)))</f>
        <v>2.18</v>
      </c>
      <c r="C420" s="266" t="s">
        <v>49</v>
      </c>
      <c r="D420" s="135"/>
      <c r="E420" s="135"/>
      <c r="F420" s="66"/>
      <c r="G420" s="84"/>
      <c r="H420" s="66"/>
    </row>
    <row r="421" spans="2:8" s="9" customFormat="1" ht="12.75" customHeight="1">
      <c r="B421" s="182">
        <f>IF(A421="*",INT(MAX(B$82:B420)+1),IF(A421="**",ROUNDDOWN(MAX(B$82:B420)+0.01,2),IF(A421="***",MAX(B$82:B420)+0.01,0)))</f>
        <v>0</v>
      </c>
      <c r="C421" s="266"/>
      <c r="D421" s="135"/>
      <c r="E421" s="135"/>
      <c r="F421" s="66"/>
      <c r="G421" s="84"/>
      <c r="H421" s="66"/>
    </row>
    <row r="422" spans="2:8" s="9" customFormat="1" ht="12.75" customHeight="1">
      <c r="B422" s="182">
        <f>IF(A422="*",INT(MAX(B$82:B421)+1),IF(A422="**",ROUNDDOWN(MAX(B$82:B421)+0.01,2),IF(A422="***",MAX(B$82:B421)+0.01,0)))</f>
        <v>0</v>
      </c>
      <c r="C422" s="266"/>
      <c r="D422" s="135"/>
      <c r="E422" s="135"/>
      <c r="F422" s="66"/>
      <c r="G422" s="84"/>
      <c r="H422" s="66"/>
    </row>
    <row r="423" spans="2:8" s="9" customFormat="1" ht="12.75" customHeight="1">
      <c r="B423" s="182">
        <f>IF(A423="*",INT(MAX(B$82:B422)+1),IF(A423="**",ROUNDDOWN(MAX(B$82:B422)+0.01,2),IF(A423="***",MAX(B$82:B422)+0.01,0)))</f>
        <v>0</v>
      </c>
      <c r="C423" s="266"/>
      <c r="D423" s="164" t="s">
        <v>4</v>
      </c>
      <c r="E423" s="165">
        <v>8</v>
      </c>
      <c r="F423" s="80">
        <v>0</v>
      </c>
      <c r="G423" s="83">
        <f>E423*F423</f>
        <v>0</v>
      </c>
      <c r="H423" s="66"/>
    </row>
    <row r="424" spans="2:8" s="9" customFormat="1" ht="12.75" customHeight="1">
      <c r="B424" s="182">
        <f>IF(A424="*",INT(MAX(B$82:B423)+1),IF(A424="**",ROUNDDOWN(MAX(B$82:B423)+0.01,2),IF(A424="***",MAX(B$82:B423)+0.01,0)))</f>
        <v>0</v>
      </c>
      <c r="C424" s="135"/>
      <c r="D424" s="175"/>
      <c r="E424" s="176"/>
      <c r="F424" s="48"/>
      <c r="G424" s="85"/>
      <c r="H424" s="66"/>
    </row>
    <row r="425" spans="1:8" s="8" customFormat="1" ht="12.75" customHeight="1">
      <c r="A425" t="s">
        <v>9</v>
      </c>
      <c r="B425" s="182">
        <f>IF(A425="*",INT(MAX(B$82:B424)+1),IF(A425="**",ROUNDDOWN(MAX(B$82:B424)+0.01,2),IF(A425="***",MAX(B$82:B424)+0.01,0)))</f>
        <v>2.19</v>
      </c>
      <c r="C425" s="259" t="s">
        <v>55</v>
      </c>
      <c r="D425" s="169"/>
      <c r="E425" s="169"/>
      <c r="F425" s="25"/>
      <c r="H425" s="25"/>
    </row>
    <row r="426" spans="2:8" s="8" customFormat="1" ht="12.75">
      <c r="B426" s="182">
        <f>IF(A426="*",INT(MAX(B$82:B425)+1),IF(A426="**",ROUNDDOWN(MAX(B$82:B425)+0.01,2),IF(A426="***",MAX(B$82:B425)+0.01,0)))</f>
        <v>0</v>
      </c>
      <c r="C426" s="259"/>
      <c r="D426" s="164" t="s">
        <v>4</v>
      </c>
      <c r="E426" s="165">
        <v>20</v>
      </c>
      <c r="F426" s="80">
        <v>0</v>
      </c>
      <c r="G426" s="83">
        <f>E426*F426</f>
        <v>0</v>
      </c>
      <c r="H426" s="25"/>
    </row>
    <row r="427" spans="2:8" s="8" customFormat="1" ht="12.75">
      <c r="B427" s="182"/>
      <c r="C427" s="169"/>
      <c r="D427" s="175"/>
      <c r="E427" s="176"/>
      <c r="F427" s="48"/>
      <c r="G427" s="85"/>
      <c r="H427" s="25"/>
    </row>
    <row r="428" spans="2:8" s="8" customFormat="1" ht="12.75">
      <c r="B428" s="182"/>
      <c r="C428" s="169"/>
      <c r="D428" s="175"/>
      <c r="E428" s="176"/>
      <c r="F428" s="48"/>
      <c r="G428" s="85"/>
      <c r="H428" s="25"/>
    </row>
    <row r="429" spans="2:8" s="8" customFormat="1" ht="12.75">
      <c r="B429" s="182"/>
      <c r="C429" s="169"/>
      <c r="D429" s="175"/>
      <c r="E429" s="176"/>
      <c r="F429" s="48"/>
      <c r="G429" s="85"/>
      <c r="H429" s="25"/>
    </row>
    <row r="430" spans="2:8" s="8" customFormat="1" ht="12.75">
      <c r="B430" s="182">
        <f>IF(A430="*",INT(MAX(B$82:B426)+1),IF(A430="**",ROUNDDOWN(MAX(B$82:B426)+0.01,2),IF(A430="***",MAX(B$82:B426)+0.01,0)))</f>
        <v>0</v>
      </c>
      <c r="C430" s="169"/>
      <c r="D430" s="116"/>
      <c r="E430" s="166"/>
      <c r="F430" s="25"/>
      <c r="G430" s="124"/>
      <c r="H430" s="25"/>
    </row>
    <row r="431" spans="1:8" s="8" customFormat="1" ht="12.75" customHeight="1">
      <c r="A431" s="8" t="s">
        <v>9</v>
      </c>
      <c r="B431" s="182">
        <f>IF(A431="*",INT(MAX(B$82:B430)+1),IF(A431="**",ROUNDDOWN(MAX(B$82:B430)+0.01,2),IF(A431="***",MAX(B$82:B430)+0.01,0)))</f>
        <v>2.2</v>
      </c>
      <c r="C431" s="259" t="s">
        <v>65</v>
      </c>
      <c r="D431" s="169"/>
      <c r="E431" s="169"/>
      <c r="F431" s="25"/>
      <c r="H431" s="25"/>
    </row>
    <row r="432" spans="2:8" s="8" customFormat="1" ht="12.75">
      <c r="B432" s="182">
        <f>IF(A432="*",INT(MAX(B$82:B431)+1),IF(A432="**",ROUNDDOWN(MAX(B$82:B431)+0.01,2),IF(A432="***",MAX(B$82:B431)+0.01,0)))</f>
        <v>0</v>
      </c>
      <c r="C432" s="259"/>
      <c r="D432" s="169"/>
      <c r="E432" s="169"/>
      <c r="F432" s="25"/>
      <c r="H432" s="25"/>
    </row>
    <row r="433" spans="2:8" s="8" customFormat="1" ht="12.75">
      <c r="B433" s="182">
        <f>IF(A433="*",INT(MAX(B$82:B432)+1),IF(A433="**",ROUNDDOWN(MAX(B$82:B432)+0.01,2),IF(A433="***",MAX(B$82:B432)+0.01,0)))</f>
        <v>0</v>
      </c>
      <c r="C433" s="259"/>
      <c r="D433" s="164" t="s">
        <v>4</v>
      </c>
      <c r="E433" s="165">
        <v>10</v>
      </c>
      <c r="F433" s="80">
        <v>0</v>
      </c>
      <c r="G433" s="83">
        <f>E433*F433</f>
        <v>0</v>
      </c>
      <c r="H433" s="25"/>
    </row>
    <row r="434" spans="2:8" s="8" customFormat="1" ht="12.75">
      <c r="B434" s="182">
        <f>IF(A434="*",INT(MAX(B$82:B433)+1),IF(A434="**",ROUNDDOWN(MAX(B$82:B433)+0.01,2),IF(A434="***",MAX(B$82:B433)+0.01,0)))</f>
        <v>0</v>
      </c>
      <c r="C434" s="169"/>
      <c r="F434" s="25"/>
      <c r="H434" s="25"/>
    </row>
    <row r="435" spans="1:8" s="9" customFormat="1" ht="12.75" customHeight="1">
      <c r="A435" t="s">
        <v>9</v>
      </c>
      <c r="B435" s="182">
        <f>IF(A435="*",INT(MAX(B$82:B434)+1),IF(A435="**",ROUNDDOWN(MAX(B$82:B434)+0.01,2),IF(A435="***",MAX(B$82:B434)+0.01,0)))</f>
        <v>2.21</v>
      </c>
      <c r="C435" s="266" t="s">
        <v>50</v>
      </c>
      <c r="D435" s="135"/>
      <c r="E435" s="135"/>
      <c r="F435" s="66"/>
      <c r="G435" s="84"/>
      <c r="H435" s="66"/>
    </row>
    <row r="436" spans="2:8" s="9" customFormat="1" ht="12.75" customHeight="1">
      <c r="B436" s="182">
        <f>IF(A436="*",INT(MAX(B$82:B435)+1),IF(A436="**",ROUNDDOWN(MAX(B$82:B435)+0.01,2),IF(A436="***",MAX(B$82:B435)+0.01,0)))</f>
        <v>0</v>
      </c>
      <c r="C436" s="266"/>
      <c r="D436" s="164" t="s">
        <v>4</v>
      </c>
      <c r="E436" s="165">
        <v>6</v>
      </c>
      <c r="F436" s="80">
        <v>0</v>
      </c>
      <c r="G436" s="83">
        <f>E436*F436</f>
        <v>0</v>
      </c>
      <c r="H436" s="66"/>
    </row>
    <row r="437" spans="2:8" s="9" customFormat="1" ht="12.75" customHeight="1">
      <c r="B437" s="182">
        <f>IF(A437="*",INT(MAX(B$82:B436)+1),IF(A437="**",ROUNDDOWN(MAX(B$82:B436)+0.01,2),IF(A437="***",MAX(B$82:B436)+0.01,0)))</f>
        <v>0</v>
      </c>
      <c r="C437" s="135"/>
      <c r="D437" s="175"/>
      <c r="E437" s="176"/>
      <c r="F437" s="48"/>
      <c r="G437" s="85"/>
      <c r="H437" s="66"/>
    </row>
    <row r="438" spans="1:8" ht="12.75" customHeight="1">
      <c r="A438" s="24" t="s">
        <v>9</v>
      </c>
      <c r="B438" s="182">
        <f>IF(A438="*",INT(MAX(B$82:B437)+1),IF(A438="**",ROUNDDOWN(MAX(B$82:B437)+0.01,2),IF(A438="***",MAX(B$82:B437)+0.01,0)))</f>
        <v>2.22</v>
      </c>
      <c r="C438" s="274" t="s">
        <v>198</v>
      </c>
      <c r="D438" s="167"/>
      <c r="E438" s="167"/>
      <c r="F438" s="41"/>
      <c r="G438" s="52">
        <f>IF(N(D438)=0,0,"Kn")</f>
        <v>0</v>
      </c>
      <c r="H438" s="41">
        <f>G438</f>
        <v>0</v>
      </c>
    </row>
    <row r="439" spans="1:8" ht="12.75">
      <c r="A439" s="16"/>
      <c r="B439" s="182">
        <f>IF(A439="*",INT(MAX(B$82:B438)+1),IF(A439="**",ROUNDDOWN(MAX(B$82:B438)+0.01,2),IF(A439="***",MAX(B$82:B438)+0.01,0)))</f>
        <v>0</v>
      </c>
      <c r="C439" s="274"/>
      <c r="D439" s="167"/>
      <c r="E439" s="167"/>
      <c r="F439" s="41"/>
      <c r="G439" s="52">
        <f>IF(N(D439)=0,0,"Kn")</f>
        <v>0</v>
      </c>
      <c r="H439" s="41">
        <f>G439</f>
        <v>0</v>
      </c>
    </row>
    <row r="440" spans="1:8" ht="12.75">
      <c r="A440" s="16"/>
      <c r="B440" s="182">
        <f>IF(A440="*",INT(MAX(B$82:B439)+1),IF(A440="**",ROUNDDOWN(MAX(B$82:B439)+0.01,2),IF(A440="***",MAX(B$82:B439)+0.01,0)))</f>
        <v>0</v>
      </c>
      <c r="C440" s="274"/>
      <c r="D440" s="167"/>
      <c r="E440" s="167"/>
      <c r="F440" s="41"/>
      <c r="G440" s="52">
        <f>IF(N(D440)=0,0,"Kn")</f>
        <v>0</v>
      </c>
      <c r="H440" s="41">
        <f>G440</f>
        <v>0</v>
      </c>
    </row>
    <row r="441" spans="1:8" ht="12.75">
      <c r="A441" s="16"/>
      <c r="B441" s="182">
        <f>IF(A441="*",INT(MAX(B$82:B440)+1),IF(A441="**",ROUNDDOWN(MAX(B$82:B440)+0.01,2),IF(A441="***",MAX(B$82:B440)+0.01,0)))</f>
        <v>0</v>
      </c>
      <c r="C441" s="274"/>
      <c r="H441" s="41"/>
    </row>
    <row r="442" spans="1:8" ht="12.75">
      <c r="A442" s="16"/>
      <c r="B442" s="182">
        <f>IF(A442="*",INT(MAX(B$82:B441)+1),IF(A442="**",ROUNDDOWN(MAX(B$82:B441)+0.01,2),IF(A442="***",MAX(B$82:B441)+0.01,0)))</f>
        <v>0</v>
      </c>
      <c r="C442" s="274"/>
      <c r="D442" s="175"/>
      <c r="E442" s="176"/>
      <c r="F442" s="48"/>
      <c r="G442" s="85"/>
      <c r="H442" s="41"/>
    </row>
    <row r="443" spans="1:8" ht="12.75">
      <c r="A443" s="16"/>
      <c r="B443" s="182">
        <f>IF(A443="*",INT(MAX(B$82:B442)+1),IF(A443="**",ROUNDDOWN(MAX(B$82:B442)+0.01,2),IF(A443="***",MAX(B$82:B442)+0.01,0)))</f>
        <v>0</v>
      </c>
      <c r="C443" s="274"/>
      <c r="D443" s="175"/>
      <c r="E443" s="176"/>
      <c r="F443" s="48"/>
      <c r="G443" s="85"/>
      <c r="H443" s="41"/>
    </row>
    <row r="444" spans="1:8" ht="12.75">
      <c r="A444" s="16"/>
      <c r="B444" s="182">
        <f>IF(A444="*",INT(MAX(B$82:B443)+1),IF(A444="**",ROUNDDOWN(MAX(B$82:B443)+0.01,2),IF(A444="***",MAX(B$82:B443)+0.01,0)))</f>
        <v>0</v>
      </c>
      <c r="C444" s="274"/>
      <c r="D444" s="175"/>
      <c r="E444" s="176"/>
      <c r="F444" s="48"/>
      <c r="G444" s="85"/>
      <c r="H444" s="41"/>
    </row>
    <row r="445" spans="1:8" ht="12.75">
      <c r="A445" s="16"/>
      <c r="B445" s="182">
        <f>IF(A445="*",INT(MAX(B$82:B444)+1),IF(A445="**",ROUNDDOWN(MAX(B$82:B444)+0.01,2),IF(A445="***",MAX(B$82:B444)+0.01,0)))</f>
        <v>0</v>
      </c>
      <c r="C445" s="274"/>
      <c r="D445" s="175"/>
      <c r="E445" s="176"/>
      <c r="F445" s="48"/>
      <c r="G445" s="85"/>
      <c r="H445" s="41"/>
    </row>
    <row r="446" spans="1:8" ht="12.75">
      <c r="A446" s="16"/>
      <c r="B446" s="182">
        <f>IF(A446="*",INT(MAX(B$82:B445)+1),IF(A446="**",ROUNDDOWN(MAX(B$82:B445)+0.01,2),IF(A446="***",MAX(B$82:B445)+0.01,0)))</f>
        <v>0</v>
      </c>
      <c r="C446" s="274"/>
      <c r="D446" s="175"/>
      <c r="E446" s="176"/>
      <c r="F446" s="48"/>
      <c r="G446" s="85"/>
      <c r="H446" s="41"/>
    </row>
    <row r="447" spans="1:8" ht="12.75">
      <c r="A447" s="16"/>
      <c r="B447" s="182">
        <f>IF(A447="*",INT(MAX(B$82:B446)+1),IF(A447="**",ROUNDDOWN(MAX(B$82:B446)+0.01,2),IF(A447="***",MAX(B$82:B446)+0.01,0)))</f>
        <v>0</v>
      </c>
      <c r="C447" s="274"/>
      <c r="D447" s="175"/>
      <c r="E447" s="176"/>
      <c r="F447" s="48"/>
      <c r="G447" s="85"/>
      <c r="H447" s="41"/>
    </row>
    <row r="448" spans="1:8" ht="12.75">
      <c r="A448" s="16"/>
      <c r="B448" s="182">
        <f>IF(A448="*",INT(MAX(B$82:B447)+1),IF(A448="**",ROUNDDOWN(MAX(B$82:B447)+0.01,2),IF(A448="***",MAX(B$82:B447)+0.01,0)))</f>
        <v>0</v>
      </c>
      <c r="C448" s="274"/>
      <c r="D448" s="164" t="s">
        <v>4</v>
      </c>
      <c r="E448" s="165">
        <v>1</v>
      </c>
      <c r="F448" s="80">
        <v>0</v>
      </c>
      <c r="G448" s="83">
        <f>E448*F448</f>
        <v>0</v>
      </c>
      <c r="H448" s="41"/>
    </row>
    <row r="449" spans="2:8" s="7" customFormat="1" ht="12.75">
      <c r="B449" s="182">
        <f>IF(A449="*",INT(MAX(B$82:B448)+1),IF(A449="**",ROUNDDOWN(MAX(B$82:B448)+0.01,2),IF(A449="***",MAX(B$82:B448)+0.01,0)))</f>
        <v>0</v>
      </c>
      <c r="C449" s="169"/>
      <c r="D449" s="175"/>
      <c r="E449" s="184"/>
      <c r="F449" s="48"/>
      <c r="G449" s="85"/>
      <c r="H449" s="26"/>
    </row>
    <row r="450" spans="1:8" ht="12.75" customHeight="1">
      <c r="A450" t="s">
        <v>9</v>
      </c>
      <c r="B450" s="182">
        <f>IF(A450="*",INT(MAX(B$82:B449)+1),IF(A450="**",ROUNDDOWN(MAX(B$82:B449)+0.01,2),IF(A450="***",MAX(B$82:B449)+0.01,0)))</f>
        <v>2.23</v>
      </c>
      <c r="C450" s="254" t="s">
        <v>140</v>
      </c>
      <c r="D450" s="163"/>
      <c r="E450" s="163"/>
      <c r="F450" s="41"/>
      <c r="G450" s="52"/>
      <c r="H450" s="41"/>
    </row>
    <row r="451" spans="2:8" ht="12.75">
      <c r="B451" s="182">
        <f>IF(A451="*",INT(MAX(B$82:B450)+1),IF(A451="**",ROUNDDOWN(MAX(B$82:B450)+0.01,2),IF(A451="***",MAX(B$82:B450)+0.01,0)))</f>
        <v>0</v>
      </c>
      <c r="C451" s="254"/>
      <c r="D451" s="163"/>
      <c r="E451" s="163"/>
      <c r="F451" s="41"/>
      <c r="G451" s="52"/>
      <c r="H451" s="41"/>
    </row>
    <row r="452" spans="2:8" ht="12.75">
      <c r="B452" s="182">
        <f>IF(A452="*",INT(MAX(B$82:B451)+1),IF(A452="**",ROUNDDOWN(MAX(B$82:B451)+0.01,2),IF(A452="***",MAX(B$82:B451)+0.01,0)))</f>
        <v>0</v>
      </c>
      <c r="C452" s="254"/>
      <c r="D452" s="164" t="s">
        <v>4</v>
      </c>
      <c r="E452" s="165">
        <v>1</v>
      </c>
      <c r="F452" s="80">
        <v>0</v>
      </c>
      <c r="G452" s="83">
        <f>E452*F452</f>
        <v>0</v>
      </c>
      <c r="H452" s="41"/>
    </row>
    <row r="453" spans="2:8" ht="12.75">
      <c r="B453" s="182">
        <f>IF(A453="*",INT(MAX(B$82:B452)+1),IF(A453="**",ROUNDDOWN(MAX(B$82:B452)+0.01,2),IF(A453="***",MAX(B$82:B452)+0.01,0)))</f>
        <v>0</v>
      </c>
      <c r="C453" s="163"/>
      <c r="D453" s="116"/>
      <c r="E453" s="166"/>
      <c r="F453" s="25"/>
      <c r="G453" s="124"/>
      <c r="H453" s="41"/>
    </row>
    <row r="454" spans="1:8" s="9" customFormat="1" ht="12.75" customHeight="1">
      <c r="A454" t="s">
        <v>9</v>
      </c>
      <c r="B454" s="182">
        <f>IF(A454="*",INT(MAX(B$82:B453)+1),IF(A454="**",ROUNDDOWN(MAX(B$82:B453)+0.01,2),IF(A454="***",MAX(B$82:B453)+0.01,0)))</f>
        <v>2.24</v>
      </c>
      <c r="C454" s="254" t="s">
        <v>66</v>
      </c>
      <c r="D454" s="163"/>
      <c r="E454" s="163"/>
      <c r="F454" s="66"/>
      <c r="G454" s="84">
        <f>IF(N(D454)=0,0,"Kn")</f>
        <v>0</v>
      </c>
      <c r="H454" s="66">
        <f>IF(N(D454)=0,0,F454*D454)</f>
        <v>0</v>
      </c>
    </row>
    <row r="455" spans="1:8" s="9" customFormat="1" ht="12.75">
      <c r="A455" s="24"/>
      <c r="B455" s="182">
        <f>IF(A455="*",INT(MAX(B$82:B454)+1),IF(A455="**",ROUNDDOWN(MAX(B$82:B454)+0.01,2),IF(A455="***",MAX(B$82:B454)+0.01,0)))</f>
        <v>0</v>
      </c>
      <c r="C455" s="254"/>
      <c r="D455" s="164" t="s">
        <v>43</v>
      </c>
      <c r="E455" s="165">
        <v>50</v>
      </c>
      <c r="F455" s="80">
        <v>0</v>
      </c>
      <c r="G455" s="83">
        <f>E455*F455</f>
        <v>0</v>
      </c>
      <c r="H455" s="66">
        <f>IF(N(D455)=0,0,F455*D455)</f>
        <v>0</v>
      </c>
    </row>
    <row r="456" spans="1:8" s="9" customFormat="1" ht="12.75">
      <c r="A456" s="24"/>
      <c r="B456" s="182">
        <f>IF(A456="*",INT(MAX(B$82:B455)+1),IF(A456="**",ROUNDDOWN(MAX(B$82:B455)+0.01,2),IF(A456="***",MAX(B$82:B455)+0.01,0)))</f>
        <v>0</v>
      </c>
      <c r="E456" s="84">
        <f>IF(OR(D456="",D456=1),"","a")</f>
      </c>
      <c r="F456" s="66"/>
      <c r="G456" s="84">
        <f>IF(N(D456)=0,0,"Kn")</f>
        <v>0</v>
      </c>
      <c r="H456" s="66">
        <f>IF(N(D456)=0,0,F456*D456)</f>
        <v>0</v>
      </c>
    </row>
    <row r="457" spans="1:11" s="8" customFormat="1" ht="12.75" customHeight="1">
      <c r="A457" t="s">
        <v>9</v>
      </c>
      <c r="B457" s="182">
        <f>IF(A457="*",INT(MAX(B$82:B456)+1),IF(A457="**",ROUNDDOWN(MAX(B$82:B456)+0.01,2),IF(A457="***",MAX(B$82:B456)+0.01,0)))</f>
        <v>2.25</v>
      </c>
      <c r="C457" s="259" t="s">
        <v>51</v>
      </c>
      <c r="D457" s="169"/>
      <c r="E457" s="169"/>
      <c r="F457" s="25"/>
      <c r="G457" s="170">
        <f>IF(N(D457)=0,0,"Kn")</f>
        <v>0</v>
      </c>
      <c r="H457" s="25"/>
      <c r="J457" s="169"/>
      <c r="K457" s="169"/>
    </row>
    <row r="458" spans="2:11" s="8" customFormat="1" ht="12.75">
      <c r="B458" s="182">
        <f>IF(A458="*",INT(MAX(B$82:B457)+1),IF(A458="**",ROUNDDOWN(MAX(B$82:B457)+0.01,2),IF(A458="***",MAX(B$82:B457)+0.01,0)))</f>
        <v>0</v>
      </c>
      <c r="C458" s="259"/>
      <c r="D458" s="169"/>
      <c r="E458" s="169"/>
      <c r="F458" s="25"/>
      <c r="G458" s="170">
        <f>IF(N(D458)=0,0,"Kn")</f>
        <v>0</v>
      </c>
      <c r="H458" s="25"/>
      <c r="J458" s="169"/>
      <c r="K458" s="169"/>
    </row>
    <row r="459" spans="2:11" s="8" customFormat="1" ht="12.75">
      <c r="B459" s="182">
        <f>IF(A459="*",INT(MAX(B$82:B458)+1),IF(A459="**",ROUNDDOWN(MAX(B$82:B458)+0.01,2),IF(A459="***",MAX(B$82:B458)+0.01,0)))</f>
        <v>0</v>
      </c>
      <c r="C459" s="259"/>
      <c r="D459" s="164" t="s">
        <v>4</v>
      </c>
      <c r="E459" s="165">
        <v>1</v>
      </c>
      <c r="F459" s="80">
        <v>0</v>
      </c>
      <c r="G459" s="83">
        <f>E459*F459</f>
        <v>0</v>
      </c>
      <c r="H459" s="25"/>
      <c r="J459" s="169"/>
      <c r="K459" s="169"/>
    </row>
    <row r="460" spans="2:11" s="8" customFormat="1" ht="12.75">
      <c r="B460" s="182">
        <f>IF(A460="*",INT(MAX(B$82:B459)+1),IF(A460="**",ROUNDDOWN(MAX(B$82:B459)+0.01,2),IF(A460="***",MAX(B$82:B459)+0.01,0)))</f>
        <v>0</v>
      </c>
      <c r="C460" s="169"/>
      <c r="D460" s="169"/>
      <c r="E460" s="169"/>
      <c r="F460" s="25"/>
      <c r="G460" s="170">
        <f>IF(N(D460)=0,0,"Kn")</f>
        <v>0</v>
      </c>
      <c r="H460" s="25"/>
      <c r="J460" s="169"/>
      <c r="K460" s="169"/>
    </row>
    <row r="461" spans="1:11" s="8" customFormat="1" ht="12.75" customHeight="1">
      <c r="A461" t="s">
        <v>9</v>
      </c>
      <c r="B461" s="182">
        <f>IF(A461="*",INT(MAX(B$82:B460)+1),IF(A461="**",ROUNDDOWN(MAX(B$82:B460)+0.01,2),IF(A461="***",MAX(B$82:B460)+0.01,0)))</f>
        <v>2.26</v>
      </c>
      <c r="C461" s="259" t="s">
        <v>197</v>
      </c>
      <c r="D461" s="169"/>
      <c r="E461" s="169"/>
      <c r="F461" s="25"/>
      <c r="G461" s="170">
        <f>IF(N(D461)=0,0,"Kn")</f>
        <v>0</v>
      </c>
      <c r="H461" s="25"/>
      <c r="J461" s="169"/>
      <c r="K461" s="169"/>
    </row>
    <row r="462" spans="2:11" s="8" customFormat="1" ht="12.75">
      <c r="B462" s="182">
        <f>IF(A462="*",INT(MAX(B$82:B461)+1),IF(A462="**",ROUNDDOWN(MAX(B$82:B461)+0.01,2),IF(A462="***",MAX(B$82:B461)+0.01,0)))</f>
        <v>0</v>
      </c>
      <c r="C462" s="259"/>
      <c r="D462" s="164" t="s">
        <v>4</v>
      </c>
      <c r="E462" s="165">
        <v>1</v>
      </c>
      <c r="F462" s="80">
        <v>0</v>
      </c>
      <c r="G462" s="83">
        <f>E462*F462</f>
        <v>0</v>
      </c>
      <c r="H462" s="25"/>
      <c r="J462" s="169"/>
      <c r="K462" s="169"/>
    </row>
    <row r="463" spans="2:11" s="8" customFormat="1" ht="12.75">
      <c r="B463" s="182">
        <f>IF(A463="*",INT(MAX(B$82:B462)+1),IF(A463="**",ROUNDDOWN(MAX(B$82:B462)+0.01,2),IF(A463="***",MAX(B$82:B462)+0.01,0)))</f>
        <v>0</v>
      </c>
      <c r="C463" s="169"/>
      <c r="D463" s="169"/>
      <c r="E463" s="169"/>
      <c r="F463" s="25"/>
      <c r="G463" s="170">
        <f>IF(N(D463)=0,0,"Kn")</f>
        <v>0</v>
      </c>
      <c r="H463" s="25"/>
      <c r="J463" s="169"/>
      <c r="K463" s="169"/>
    </row>
    <row r="464" spans="2:7" ht="12.75">
      <c r="B464" s="182">
        <f>IF(A464="*",INT(MAX(B$82:B463)+1),IF(A464="**",ROUNDDOWN(MAX(B$82:B463)+0.01,2),IF(A464="***",MAX(B$82:B463)+0.01,0)))</f>
        <v>0</v>
      </c>
      <c r="C464" s="171"/>
      <c r="D464" s="172"/>
      <c r="E464" s="173"/>
      <c r="F464" s="34"/>
      <c r="G464" s="174"/>
    </row>
    <row r="465" spans="2:7" ht="13.5" thickBot="1">
      <c r="B465" s="182">
        <f>IF(A465="*",INT(MAX(B$82:B464)+1),IF(A465="**",ROUNDDOWN(MAX(B$82:B464)+0.01,2),IF(A465="***",MAX(B$82:B464)+0.01,0)))</f>
        <v>0</v>
      </c>
      <c r="C465" s="171"/>
      <c r="D465" s="172"/>
      <c r="E465" s="173"/>
      <c r="F465" s="34"/>
      <c r="G465" s="174"/>
    </row>
    <row r="466" spans="2:7" ht="13.5" thickBot="1">
      <c r="B466" s="182">
        <f>IF(A466="*",INT(MAX(B$82:B465)+1),IF(A466="**",ROUNDDOWN(MAX(B$82:B465)+0.01,2),IF(A466="***",MAX(B$82:B465)+0.01,0)))</f>
        <v>0</v>
      </c>
      <c r="C466" s="27" t="str">
        <f>"UKUPNO "&amp;ROUNDDOWN(B461,0)</f>
        <v>UKUPNO 2</v>
      </c>
      <c r="D466" s="47"/>
      <c r="E466" s="57"/>
      <c r="F466" s="64"/>
      <c r="G466" s="65">
        <f>SUM(G169:G465)</f>
        <v>0</v>
      </c>
    </row>
    <row r="467" spans="2:7" ht="12.75">
      <c r="B467" s="182">
        <f>IF(A467="*",INT(MAX(B$82:B466)+1),IF(A467="**",ROUNDDOWN(MAX(B$82:B466)+0.01,2),IF(A467="***",MAX(B$82:B466)+0.01,0)))</f>
        <v>0</v>
      </c>
      <c r="C467" s="171"/>
      <c r="D467" s="172"/>
      <c r="E467" s="173"/>
      <c r="F467" s="34"/>
      <c r="G467" s="174"/>
    </row>
    <row r="468" spans="2:7" ht="12.75">
      <c r="B468" s="136"/>
      <c r="C468" s="171"/>
      <c r="D468" s="172"/>
      <c r="E468" s="173"/>
      <c r="F468" s="34"/>
      <c r="G468" s="174"/>
    </row>
    <row r="469" spans="2:7" s="3" customFormat="1" ht="13.5" thickBot="1">
      <c r="B469" s="23"/>
      <c r="C469" s="104"/>
      <c r="D469" s="45"/>
      <c r="E469" s="56"/>
      <c r="F469" s="62"/>
      <c r="G469" s="105"/>
    </row>
    <row r="470" spans="1:7" s="50" customFormat="1" ht="12.75" customHeight="1" thickBot="1">
      <c r="A470" s="50" t="s">
        <v>8</v>
      </c>
      <c r="B470" s="178">
        <f>IF(A470="*",INT(MAX(B$119:B469)+1),IF(A470="**",ROUNDDOWN(MAX(B$119:B469)+0.01,2),IF(A470="***",MAX(B$119:B469)+0.01,0)))</f>
        <v>3</v>
      </c>
      <c r="C470" s="196" t="s">
        <v>141</v>
      </c>
      <c r="D470" s="197"/>
      <c r="E470" s="198"/>
      <c r="F470" s="199"/>
      <c r="G470" s="200"/>
    </row>
    <row r="471" spans="2:7" s="50" customFormat="1" ht="12.75" customHeight="1">
      <c r="B471" s="207"/>
      <c r="C471" s="194"/>
      <c r="D471" s="197"/>
      <c r="E471" s="198"/>
      <c r="F471" s="199"/>
      <c r="G471" s="200"/>
    </row>
    <row r="472" spans="1:8" s="9" customFormat="1" ht="12.75" customHeight="1">
      <c r="A472" s="3" t="s">
        <v>9</v>
      </c>
      <c r="B472" s="19">
        <f>IF(A472="*",INT(MAX(B$84:B471)+1),IF(A472="**",ROUNDDOWN(MAX(B$84:B471)+0.01,2),IF(A472="***",MAX(B$84:B471)+0.01,0)))</f>
        <v>3.01</v>
      </c>
      <c r="C472" s="257" t="s">
        <v>142</v>
      </c>
      <c r="D472" s="167"/>
      <c r="E472" s="167"/>
      <c r="F472" s="22"/>
      <c r="G472" s="10"/>
      <c r="H472" s="22"/>
    </row>
    <row r="473" spans="2:8" s="9" customFormat="1" ht="12.75">
      <c r="B473" s="19">
        <f>IF(A473="*",INT(MAX(B$84:B472)+1),IF(A473="**",ROUNDDOWN(MAX(B$84:B472)+0.01,2),IF(A473="***",MAX(B$84:B472)+0.01,0)))</f>
        <v>0</v>
      </c>
      <c r="C473" s="257"/>
      <c r="D473" s="167"/>
      <c r="E473" s="167"/>
      <c r="F473" s="22"/>
      <c r="G473" s="10"/>
      <c r="H473" s="22"/>
    </row>
    <row r="474" spans="2:8" s="9" customFormat="1" ht="12.75">
      <c r="B474" s="19">
        <f>IF(A474="*",INT(MAX(B$84:B473)+1),IF(A474="**",ROUNDDOWN(MAX(B$84:B473)+0.01,2),IF(A474="***",MAX(B$84:B473)+0.01,0)))</f>
        <v>0</v>
      </c>
      <c r="C474" s="257"/>
      <c r="D474" s="167"/>
      <c r="E474" s="167"/>
      <c r="F474" s="22"/>
      <c r="G474" s="10"/>
      <c r="H474" s="22"/>
    </row>
    <row r="475" spans="2:8" s="9" customFormat="1" ht="12.75">
      <c r="B475" s="19">
        <f>IF(A475="*",INT(MAX(B$84:B474)+1),IF(A475="**",ROUNDDOWN(MAX(B$84:B474)+0.01,2),IF(A475="***",MAX(B$84:B474)+0.01,0)))</f>
        <v>0</v>
      </c>
      <c r="C475" s="257"/>
      <c r="H475" s="22"/>
    </row>
    <row r="476" spans="2:8" s="9" customFormat="1" ht="12.75">
      <c r="B476" s="19"/>
      <c r="C476" s="257"/>
      <c r="D476" s="175"/>
      <c r="E476" s="176"/>
      <c r="F476" s="100"/>
      <c r="G476" s="101"/>
      <c r="H476" s="22"/>
    </row>
    <row r="477" spans="2:8" s="9" customFormat="1" ht="12.75">
      <c r="B477" s="19"/>
      <c r="C477" s="257"/>
      <c r="D477" s="175"/>
      <c r="E477" s="176"/>
      <c r="F477" s="100"/>
      <c r="G477" s="101"/>
      <c r="H477" s="22"/>
    </row>
    <row r="478" spans="2:8" s="9" customFormat="1" ht="12.75">
      <c r="B478" s="19"/>
      <c r="C478" s="257"/>
      <c r="D478" s="175"/>
      <c r="E478" s="176"/>
      <c r="F478" s="100"/>
      <c r="G478" s="101"/>
      <c r="H478" s="22"/>
    </row>
    <row r="479" spans="2:8" s="9" customFormat="1" ht="12.75">
      <c r="B479" s="19"/>
      <c r="C479" s="257"/>
      <c r="H479" s="22"/>
    </row>
    <row r="480" spans="2:8" s="9" customFormat="1" ht="12.75">
      <c r="B480" s="19"/>
      <c r="C480" s="257"/>
      <c r="H480" s="22"/>
    </row>
    <row r="481" spans="2:8" s="9" customFormat="1" ht="12.75">
      <c r="B481" s="19"/>
      <c r="C481" s="134" t="s">
        <v>143</v>
      </c>
      <c r="D481" s="164" t="s">
        <v>4</v>
      </c>
      <c r="E481" s="165">
        <v>300</v>
      </c>
      <c r="F481" s="95">
        <v>0</v>
      </c>
      <c r="G481" s="97">
        <f>E481*F481</f>
        <v>0</v>
      </c>
      <c r="H481" s="22"/>
    </row>
    <row r="482" spans="2:9" ht="12.75">
      <c r="B482" s="19"/>
      <c r="C482" s="186"/>
      <c r="D482" s="167"/>
      <c r="E482" s="167"/>
      <c r="F482" s="82"/>
      <c r="G482" s="50"/>
      <c r="I482" s="185"/>
    </row>
    <row r="483" spans="1:8" ht="12.75" customHeight="1">
      <c r="A483" s="206" t="s">
        <v>9</v>
      </c>
      <c r="B483" s="136">
        <f>IF(A483="*",INT(MAX(B$82:B482)+1),IF(A483="**",ROUNDDOWN(MAX(B$82:B482)+0.01,2),IF(A483="***",MAX(B$82:B482)+0.01,0)))</f>
        <v>3.02</v>
      </c>
      <c r="C483" s="254" t="s">
        <v>144</v>
      </c>
      <c r="D483" s="202"/>
      <c r="E483" s="202"/>
      <c r="F483" s="9"/>
      <c r="G483" s="9"/>
      <c r="H483" s="66"/>
    </row>
    <row r="484" spans="2:8" ht="12.75">
      <c r="B484" s="136">
        <f>IF(A484="*",INT(MAX(B$82:B483)+1),IF(A484="**",ROUNDDOWN(MAX(B$82:B483)+0.01,2),IF(A484="***",MAX(B$82:B483)+0.01,0)))</f>
        <v>0</v>
      </c>
      <c r="C484" s="254"/>
      <c r="D484" s="202"/>
      <c r="E484" s="202"/>
      <c r="F484" s="9"/>
      <c r="G484" s="9"/>
      <c r="H484" s="66"/>
    </row>
    <row r="485" spans="2:8" ht="12.75">
      <c r="B485" s="136">
        <f>IF(A485="*",INT(MAX(B$82:B484)+1),IF(A485="**",ROUNDDOWN(MAX(B$82:B484)+0.01,2),IF(A485="***",MAX(B$82:B484)+0.01,0)))</f>
        <v>0</v>
      </c>
      <c r="C485" s="254"/>
      <c r="D485" s="202"/>
      <c r="E485" s="202"/>
      <c r="F485" s="9"/>
      <c r="G485" s="9"/>
      <c r="H485" s="66"/>
    </row>
    <row r="486" spans="2:8" s="9" customFormat="1" ht="12.75">
      <c r="B486" s="19"/>
      <c r="C486" s="134" t="s">
        <v>145</v>
      </c>
      <c r="D486" s="164" t="s">
        <v>4</v>
      </c>
      <c r="E486" s="165">
        <v>300</v>
      </c>
      <c r="F486" s="95">
        <v>0</v>
      </c>
      <c r="G486" s="97">
        <f>E486*F486</f>
        <v>0</v>
      </c>
      <c r="H486" s="22"/>
    </row>
    <row r="487" spans="2:8" s="50" customFormat="1" ht="12.75">
      <c r="B487" s="182"/>
      <c r="C487" s="202"/>
      <c r="D487" s="175"/>
      <c r="E487" s="176"/>
      <c r="F487" s="100"/>
      <c r="G487" s="101"/>
      <c r="H487" s="94"/>
    </row>
    <row r="488" spans="1:8" ht="12.75" customHeight="1">
      <c r="A488" s="206" t="s">
        <v>9</v>
      </c>
      <c r="B488" s="136">
        <f>IF(A488="*",INT(MAX(B$82:B487)+1),IF(A488="**",ROUNDDOWN(MAX(B$82:B487)+0.01,2),IF(A488="***",MAX(B$82:B487)+0.01,0)))</f>
        <v>3.03</v>
      </c>
      <c r="C488" s="254" t="s">
        <v>147</v>
      </c>
      <c r="D488" s="202"/>
      <c r="E488" s="202"/>
      <c r="F488" s="9"/>
      <c r="G488" s="9"/>
      <c r="H488" s="66"/>
    </row>
    <row r="489" spans="2:8" ht="12.75">
      <c r="B489" s="136">
        <f>IF(A489="*",INT(MAX(B$82:B488)+1),IF(A489="**",ROUNDDOWN(MAX(B$82:B488)+0.01,2),IF(A489="***",MAX(B$82:B488)+0.01,0)))</f>
        <v>0</v>
      </c>
      <c r="C489" s="254"/>
      <c r="D489" s="202"/>
      <c r="E489" s="202"/>
      <c r="F489" s="9"/>
      <c r="G489" s="9"/>
      <c r="H489" s="66"/>
    </row>
    <row r="490" spans="2:8" ht="12.75">
      <c r="B490" s="136">
        <f>IF(A490="*",INT(MAX(B$82:B489)+1),IF(A490="**",ROUNDDOWN(MAX(B$82:B489)+0.01,2),IF(A490="***",MAX(B$82:B489)+0.01,0)))</f>
        <v>0</v>
      </c>
      <c r="C490" s="254"/>
      <c r="D490" s="202"/>
      <c r="E490" s="202"/>
      <c r="F490" s="9"/>
      <c r="G490" s="9"/>
      <c r="H490" s="66"/>
    </row>
    <row r="491" spans="2:8" ht="12.75">
      <c r="B491" s="136">
        <f>IF(A491="*",INT(MAX(B$82:B490)+1),IF(A491="**",ROUNDDOWN(MAX(B$82:B490)+0.01,2),IF(A491="***",MAX(B$82:B490)+0.01,0)))</f>
        <v>0</v>
      </c>
      <c r="C491" s="254"/>
      <c r="D491" s="202"/>
      <c r="E491" s="202"/>
      <c r="F491" s="9"/>
      <c r="G491" s="9"/>
      <c r="H491" s="66"/>
    </row>
    <row r="492" spans="2:8" ht="12.75">
      <c r="B492" s="136">
        <f>IF(A492="*",INT(MAX(B$82:B491)+1),IF(A492="**",ROUNDDOWN(MAX(B$82:B491)+0.01,2),IF(A492="***",MAX(B$82:B491)+0.01,0)))</f>
        <v>0</v>
      </c>
      <c r="C492" s="254"/>
      <c r="D492" s="202"/>
      <c r="E492" s="202"/>
      <c r="F492" s="9"/>
      <c r="G492" s="9"/>
      <c r="H492" s="66"/>
    </row>
    <row r="493" spans="2:8" ht="12.75">
      <c r="B493" s="136"/>
      <c r="C493" s="254"/>
      <c r="D493" s="202"/>
      <c r="E493" s="202"/>
      <c r="F493" s="9"/>
      <c r="G493" s="9"/>
      <c r="H493" s="66"/>
    </row>
    <row r="494" spans="2:8" ht="12.75">
      <c r="B494" s="136"/>
      <c r="C494" s="254"/>
      <c r="D494" s="202"/>
      <c r="E494" s="202"/>
      <c r="F494" s="9"/>
      <c r="G494" s="9"/>
      <c r="H494" s="66"/>
    </row>
    <row r="495" spans="2:8" s="9" customFormat="1" ht="12.75">
      <c r="B495" s="19"/>
      <c r="C495" s="134" t="s">
        <v>146</v>
      </c>
      <c r="D495" s="164" t="s">
        <v>4</v>
      </c>
      <c r="E495" s="165">
        <v>300</v>
      </c>
      <c r="F495" s="95">
        <v>0</v>
      </c>
      <c r="G495" s="97">
        <f>E495*F495</f>
        <v>0</v>
      </c>
      <c r="H495" s="22"/>
    </row>
    <row r="496" spans="2:8" s="9" customFormat="1" ht="12.75" customHeight="1">
      <c r="B496" s="136">
        <f>IF(A496="*",INT(MAX(B$86:B495)+1),IF(A496="**",ROUNDDOWN(MAX(B$86:B495)+0.01,2),IF(A496="***",MAX(B$86:B495)+0.01,0)))</f>
        <v>0</v>
      </c>
      <c r="C496" s="135"/>
      <c r="D496" s="116"/>
      <c r="E496" s="166"/>
      <c r="F496" s="25"/>
      <c r="G496" s="124"/>
      <c r="H496" s="66"/>
    </row>
    <row r="497" spans="1:8" s="9" customFormat="1" ht="12.75">
      <c r="A497" s="24"/>
      <c r="B497" s="136">
        <f>IF(A497="*",INT(MAX(B$86:B496)+1),IF(A497="**",ROUNDDOWN(MAX(B$86:B496)+0.01,2),IF(A497="***",MAX(B$86:B496)+0.01,0)))</f>
        <v>0</v>
      </c>
      <c r="C497" s="167"/>
      <c r="D497" s="116"/>
      <c r="E497" s="166"/>
      <c r="F497" s="25"/>
      <c r="G497" s="124"/>
      <c r="H497" s="66"/>
    </row>
    <row r="498" spans="2:8" s="9" customFormat="1" ht="13.5" thickBot="1">
      <c r="B498" s="136">
        <f>IF(A498="*",INT(MAX(B$86:B497)+1),IF(A498="**",ROUNDDOWN(MAX(B$86:B497)+0.01,2),IF(A498="***",MAX(B$86:B497)+0.01,0)))</f>
        <v>0</v>
      </c>
      <c r="C498" s="167"/>
      <c r="D498" s="167"/>
      <c r="E498" s="167"/>
      <c r="F498" s="66"/>
      <c r="G498" s="84"/>
      <c r="H498" s="66"/>
    </row>
    <row r="499" spans="2:7" ht="13.5" thickBot="1">
      <c r="B499" s="136">
        <f>IF(A499="*",INT(MAX(B$86:B498)+1),IF(A499="**",ROUNDDOWN(MAX(B$86:B498)+0.01,2),IF(A499="***",MAX(B$86:B498)+0.01,0)))</f>
        <v>0</v>
      </c>
      <c r="C499" s="27" t="str">
        <f>"UKUPNO "&amp;ROUNDDOWN(B488,0)</f>
        <v>UKUPNO 3</v>
      </c>
      <c r="D499" s="47"/>
      <c r="E499" s="57"/>
      <c r="F499" s="64"/>
      <c r="G499" s="65">
        <f>SUM(G478:G498)</f>
        <v>0</v>
      </c>
    </row>
    <row r="500" spans="2:7" ht="12.75">
      <c r="B500" s="136"/>
      <c r="C500" s="145"/>
      <c r="D500" s="16"/>
      <c r="E500" s="54"/>
      <c r="F500" s="41"/>
      <c r="G500" s="41"/>
    </row>
    <row r="501" spans="2:7" ht="12.75">
      <c r="B501" s="136"/>
      <c r="C501" s="145"/>
      <c r="D501" s="16"/>
      <c r="E501" s="54"/>
      <c r="F501" s="41"/>
      <c r="G501" s="41"/>
    </row>
    <row r="502" spans="2:7" s="3" customFormat="1" ht="12.75">
      <c r="B502" s="19"/>
      <c r="C502" s="104"/>
      <c r="D502" s="45"/>
      <c r="E502" s="56"/>
      <c r="F502" s="62"/>
      <c r="G502" s="105"/>
    </row>
    <row r="503" spans="2:7" s="3" customFormat="1" ht="12.75">
      <c r="B503" s="19"/>
      <c r="C503" s="104"/>
      <c r="D503" s="45"/>
      <c r="E503" s="56"/>
      <c r="F503" s="62"/>
      <c r="G503" s="105"/>
    </row>
    <row r="504" spans="2:13" s="3" customFormat="1" ht="12.75">
      <c r="B504" s="23"/>
      <c r="C504" s="4"/>
      <c r="D504" s="42"/>
      <c r="E504" s="20"/>
      <c r="F504" s="60"/>
      <c r="G504" s="60"/>
      <c r="M504" s="6"/>
    </row>
    <row r="505" spans="2:7" ht="12.75">
      <c r="B505" s="68"/>
      <c r="C505" s="69"/>
      <c r="D505" s="67"/>
      <c r="E505" s="67"/>
      <c r="F505" s="70"/>
      <c r="G505" s="70"/>
    </row>
    <row r="506" spans="2:7" ht="12.75">
      <c r="B506" s="68"/>
      <c r="C506" s="69"/>
      <c r="D506" s="67"/>
      <c r="E506" s="67"/>
      <c r="F506" s="70"/>
      <c r="G506" s="70"/>
    </row>
    <row r="507" spans="2:7" ht="12.75">
      <c r="B507" s="68"/>
      <c r="C507" s="69"/>
      <c r="D507" s="67"/>
      <c r="E507" s="67"/>
      <c r="F507" s="70"/>
      <c r="G507" s="70"/>
    </row>
    <row r="508" spans="2:7" ht="12.75">
      <c r="B508" s="68"/>
      <c r="C508" s="69"/>
      <c r="D508" s="67"/>
      <c r="E508" s="67"/>
      <c r="F508" s="70"/>
      <c r="G508" s="70"/>
    </row>
    <row r="509" spans="2:7" ht="18">
      <c r="B509" s="68"/>
      <c r="C509" s="92" t="s">
        <v>6</v>
      </c>
      <c r="D509" s="67"/>
      <c r="E509" s="67"/>
      <c r="F509" s="70"/>
      <c r="G509" s="70"/>
    </row>
    <row r="510" spans="2:7" ht="18">
      <c r="B510" s="68"/>
      <c r="C510" s="92"/>
      <c r="D510" s="67"/>
      <c r="E510" s="67"/>
      <c r="F510" s="70"/>
      <c r="G510" s="70"/>
    </row>
    <row r="511" spans="2:7" ht="18">
      <c r="B511" s="68"/>
      <c r="C511" s="92"/>
      <c r="D511" s="67"/>
      <c r="E511" s="67"/>
      <c r="F511" s="70"/>
      <c r="G511" s="70"/>
    </row>
    <row r="512" spans="2:7" ht="12.75">
      <c r="B512" s="68"/>
      <c r="C512" s="69"/>
      <c r="D512" s="67"/>
      <c r="E512" s="67"/>
      <c r="F512" s="70"/>
      <c r="G512" s="70"/>
    </row>
    <row r="513" spans="2:7" ht="12.75">
      <c r="B513" s="137"/>
      <c r="C513" s="138"/>
      <c r="D513" s="139"/>
      <c r="E513" s="140"/>
      <c r="F513" s="141"/>
      <c r="G513" s="141"/>
    </row>
    <row r="514" spans="2:7" ht="13.5" thickBot="1">
      <c r="B514" s="137"/>
      <c r="C514" s="137"/>
      <c r="D514" s="139"/>
      <c r="E514" s="140"/>
      <c r="F514" s="141"/>
      <c r="G514" s="141"/>
    </row>
    <row r="515" spans="2:7" ht="13.5" thickBot="1">
      <c r="B515" s="93">
        <f>B132</f>
        <v>1</v>
      </c>
      <c r="C515" s="142" t="str">
        <f>C132</f>
        <v>DEMONTAŽA :</v>
      </c>
      <c r="D515" s="46"/>
      <c r="E515" s="55"/>
      <c r="F515" s="143"/>
      <c r="G515" s="144">
        <f>G164</f>
        <v>0</v>
      </c>
    </row>
    <row r="516" spans="3:7" ht="13.5" thickBot="1">
      <c r="C516" s="17"/>
      <c r="D516" s="179"/>
      <c r="E516" s="180"/>
      <c r="F516" s="181"/>
      <c r="G516" s="181"/>
    </row>
    <row r="517" spans="2:7" ht="13.5" thickBot="1">
      <c r="B517" s="93">
        <f>B167</f>
        <v>2</v>
      </c>
      <c r="C517" s="142" t="str">
        <f>C167</f>
        <v>INSTALACIJA KOTLOVNICE I TOPL.  PODSTANICE:</v>
      </c>
      <c r="D517" s="46"/>
      <c r="E517" s="55"/>
      <c r="F517" s="143"/>
      <c r="G517" s="144">
        <f>G466</f>
        <v>0</v>
      </c>
    </row>
    <row r="518" spans="3:7" ht="13.5" thickBot="1">
      <c r="C518" s="17"/>
      <c r="D518" s="179"/>
      <c r="E518" s="180"/>
      <c r="F518" s="181"/>
      <c r="G518" s="181"/>
    </row>
    <row r="519" spans="2:7" ht="13.5" thickBot="1">
      <c r="B519" s="93">
        <f>B470</f>
        <v>3</v>
      </c>
      <c r="C519" s="142" t="str">
        <f>C470</f>
        <v>INSTALACIJA RADIJATORSKIH BALANS VENTILA :</v>
      </c>
      <c r="D519" s="46"/>
      <c r="E519" s="55"/>
      <c r="F519" s="143"/>
      <c r="G519" s="144">
        <f>G499</f>
        <v>0</v>
      </c>
    </row>
    <row r="520" spans="3:7" ht="12.75">
      <c r="C520" s="17"/>
      <c r="D520" s="179"/>
      <c r="E520" s="180"/>
      <c r="F520" s="181"/>
      <c r="G520" s="181"/>
    </row>
    <row r="521" spans="3:7" ht="13.5" thickBot="1">
      <c r="C521" s="17"/>
      <c r="D521" s="179"/>
      <c r="E521" s="180"/>
      <c r="F521" s="181"/>
      <c r="G521" s="181"/>
    </row>
    <row r="522" spans="2:9" s="87" customFormat="1" ht="16.5" thickBot="1">
      <c r="B522" s="146"/>
      <c r="C522" s="88" t="s">
        <v>72</v>
      </c>
      <c r="D522" s="89"/>
      <c r="E522" s="90"/>
      <c r="F522" s="147"/>
      <c r="G522" s="187">
        <f>SUM(G515:G521)</f>
        <v>0</v>
      </c>
      <c r="I522" s="91"/>
    </row>
    <row r="523" spans="2:7" s="87" customFormat="1" ht="15.75">
      <c r="B523" s="146"/>
      <c r="C523" s="148"/>
      <c r="D523" s="149"/>
      <c r="E523" s="150"/>
      <c r="F523" s="151"/>
      <c r="G523" s="151"/>
    </row>
    <row r="524" spans="2:7" s="87" customFormat="1" ht="15.75">
      <c r="B524" s="146"/>
      <c r="C524" s="148" t="s">
        <v>36</v>
      </c>
      <c r="D524" s="149"/>
      <c r="E524" s="150"/>
      <c r="F524" s="151"/>
      <c r="G524" s="151">
        <f>G522*0.25</f>
        <v>0</v>
      </c>
    </row>
    <row r="525" spans="2:7" s="87" customFormat="1" ht="16.5" thickBot="1">
      <c r="B525" s="146"/>
      <c r="C525" s="152"/>
      <c r="D525" s="153"/>
      <c r="E525" s="154"/>
      <c r="F525" s="155"/>
      <c r="G525" s="155"/>
    </row>
    <row r="526" spans="2:7" s="87" customFormat="1" ht="16.5" thickBot="1">
      <c r="B526" s="146"/>
      <c r="C526" s="88" t="s">
        <v>73</v>
      </c>
      <c r="D526" s="89"/>
      <c r="E526" s="90"/>
      <c r="F526" s="147"/>
      <c r="G526" s="187">
        <f>SUM(G522:G524)</f>
        <v>0</v>
      </c>
    </row>
    <row r="527" spans="3:7" ht="12.75">
      <c r="C527" s="17"/>
      <c r="D527" s="179"/>
      <c r="E527" s="180"/>
      <c r="F527" s="181"/>
      <c r="G527" s="181"/>
    </row>
    <row r="530" spans="3:5" ht="12.75">
      <c r="C530" s="102" t="s">
        <v>148</v>
      </c>
      <c r="E530" s="20" t="s">
        <v>0</v>
      </c>
    </row>
    <row r="532" ht="12.75">
      <c r="E532" s="58" t="s">
        <v>42</v>
      </c>
    </row>
    <row r="533" ht="12.75">
      <c r="E533" s="59"/>
    </row>
  </sheetData>
  <sheetProtection/>
  <mergeCells count="68">
    <mergeCell ref="C438:C448"/>
    <mergeCell ref="C488:C494"/>
    <mergeCell ref="C180:C185"/>
    <mergeCell ref="C206:C208"/>
    <mergeCell ref="C238:C241"/>
    <mergeCell ref="C247:C249"/>
    <mergeCell ref="C250:C252"/>
    <mergeCell ref="C195:C200"/>
    <mergeCell ref="C257:C259"/>
    <mergeCell ref="C454:C455"/>
    <mergeCell ref="C254:C256"/>
    <mergeCell ref="C299:C302"/>
    <mergeCell ref="C450:C452"/>
    <mergeCell ref="C472:C480"/>
    <mergeCell ref="C461:C462"/>
    <mergeCell ref="C435:C436"/>
    <mergeCell ref="C399:C406"/>
    <mergeCell ref="C409:C416"/>
    <mergeCell ref="C457:C459"/>
    <mergeCell ref="B1:B2"/>
    <mergeCell ref="B122:D123"/>
    <mergeCell ref="B111:D114"/>
    <mergeCell ref="B106:D110"/>
    <mergeCell ref="B116:H116"/>
    <mergeCell ref="B125:D126"/>
    <mergeCell ref="B71:D82"/>
    <mergeCell ref="B83:D87"/>
    <mergeCell ref="C21:C25"/>
    <mergeCell ref="M14:M54"/>
    <mergeCell ref="L9:L11"/>
    <mergeCell ref="L12:L13"/>
    <mergeCell ref="B93:D96"/>
    <mergeCell ref="B97:D101"/>
    <mergeCell ref="B102:D105"/>
    <mergeCell ref="M12:M13"/>
    <mergeCell ref="B65:H65"/>
    <mergeCell ref="L14:L54"/>
    <mergeCell ref="B67:D70"/>
    <mergeCell ref="C159:C160"/>
    <mergeCell ref="C349:C350"/>
    <mergeCell ref="C371:C372"/>
    <mergeCell ref="C425:C426"/>
    <mergeCell ref="C357:C358"/>
    <mergeCell ref="C169:C171"/>
    <mergeCell ref="C380:C381"/>
    <mergeCell ref="C345:C346"/>
    <mergeCell ref="C420:C423"/>
    <mergeCell ref="C388:C395"/>
    <mergeCell ref="C137:C141"/>
    <mergeCell ref="C143:C146"/>
    <mergeCell ref="C27:C30"/>
    <mergeCell ref="C375:C379"/>
    <mergeCell ref="C340:C342"/>
    <mergeCell ref="C431:C433"/>
    <mergeCell ref="C314:C316"/>
    <mergeCell ref="C318:C324"/>
    <mergeCell ref="C365:C366"/>
    <mergeCell ref="C244:C246"/>
    <mergeCell ref="C483:C485"/>
    <mergeCell ref="C34:C35"/>
    <mergeCell ref="C147:C149"/>
    <mergeCell ref="C151:C153"/>
    <mergeCell ref="C155:C157"/>
    <mergeCell ref="C134:C135"/>
    <mergeCell ref="B88:D92"/>
    <mergeCell ref="C221:C224"/>
    <mergeCell ref="C202:C205"/>
    <mergeCell ref="C225:C227"/>
  </mergeCells>
  <conditionalFormatting sqref="B135:B142 B144:B146 B148:B149 B151:B164 A431:A433 A426:A427">
    <cfRule type="cellIs" priority="23318" dxfId="0" operator="equal" stopIfTrue="1">
      <formula>A134</formula>
    </cfRule>
  </conditionalFormatting>
  <conditionalFormatting sqref="B504 B135:B164">
    <cfRule type="cellIs" priority="23317" dxfId="0" operator="equal" stopIfTrue="1">
      <formula>#REF!</formula>
    </cfRule>
  </conditionalFormatting>
  <conditionalFormatting sqref="B504 A425 B318:B338 B135:B164">
    <cfRule type="cellIs" priority="23394" dxfId="0" operator="equal" stopIfTrue="1">
      <formula>#REF!</formula>
    </cfRule>
  </conditionalFormatting>
  <conditionalFormatting sqref="B505:B506">
    <cfRule type="cellIs" priority="22614" dxfId="0" operator="equal" stopIfTrue="1">
      <formula>troškovnik!#REF!</formula>
    </cfRule>
  </conditionalFormatting>
  <conditionalFormatting sqref="B65:B130">
    <cfRule type="cellIs" priority="22616" dxfId="0" operator="equal" stopIfTrue="1">
      <formula>#REF!</formula>
    </cfRule>
  </conditionalFormatting>
  <conditionalFormatting sqref="B506">
    <cfRule type="cellIs" priority="26359" dxfId="0" operator="equal" stopIfTrue="1">
      <formula>#REF!</formula>
    </cfRule>
  </conditionalFormatting>
  <conditionalFormatting sqref="B505">
    <cfRule type="cellIs" priority="26361" dxfId="0" operator="equal" stopIfTrue="1">
      <formula>#REF!</formula>
    </cfRule>
  </conditionalFormatting>
  <conditionalFormatting sqref="B97">
    <cfRule type="cellIs" priority="22586" dxfId="0" operator="equal" stopIfTrue="1">
      <formula>#REF!</formula>
    </cfRule>
  </conditionalFormatting>
  <conditionalFormatting sqref="B102">
    <cfRule type="cellIs" priority="22585" dxfId="0" operator="equal" stopIfTrue="1">
      <formula>#REF!</formula>
    </cfRule>
  </conditionalFormatting>
  <conditionalFormatting sqref="B115:B129">
    <cfRule type="cellIs" priority="22581" dxfId="0" operator="equal" stopIfTrue="1">
      <formula>B57</formula>
    </cfRule>
  </conditionalFormatting>
  <conditionalFormatting sqref="B115 B121:B122 B117:B118">
    <cfRule type="cellIs" priority="26420" dxfId="0" operator="equal" stopIfTrue="1">
      <formula>#REF!</formula>
    </cfRule>
  </conditionalFormatting>
  <conditionalFormatting sqref="A472:A482 A486 A495 A461 A435 A425 A454 A438:A450 A457 A375:A381 A365 A371 A357 A349 A345 A340 A318 A388:A420">
    <cfRule type="cellIs" priority="22562" dxfId="0" operator="equal" stopIfTrue="1">
      <formula>#REF!</formula>
    </cfRule>
  </conditionalFormatting>
  <conditionalFormatting sqref="A472:A482 A486 A495 A461 A454 A435 A425 A438:A450 A457 A375:A381 A365 A371 A357 A349 A345 A339:A340 A318 A388:A420">
    <cfRule type="cellIs" priority="22561" dxfId="0" operator="equal" stopIfTrue="1">
      <formula>#REF!</formula>
    </cfRule>
  </conditionalFormatting>
  <conditionalFormatting sqref="A472:A482 A486 A495 A272:A273 A293:A298 A279:A281 A286:A288 A265:A266 A318:A381 A172:A253 A388:A463">
    <cfRule type="cellIs" priority="22560" dxfId="0" operator="equal" stopIfTrue="1">
      <formula>#REF!</formula>
    </cfRule>
  </conditionalFormatting>
  <conditionalFormatting sqref="H472:H482 H486 H495 H425:H434 H438:H451 H375:H381 H238:H252 H202:H215 H221:H232 H388:H419">
    <cfRule type="cellIs" priority="22496" dxfId="117" operator="equal" stopIfTrue="1">
      <formula>"kn"</formula>
    </cfRule>
  </conditionalFormatting>
  <conditionalFormatting sqref="A472:A482 A486 A495 A461 A454 A435 A425 A449:A450 A457 A375:A381 A365 A371 A357 A349 A345 A340 A318 A388:A420">
    <cfRule type="cellIs" priority="22495" dxfId="0" operator="equal" stopIfTrue="1">
      <formula>#REF!</formula>
    </cfRule>
  </conditionalFormatting>
  <conditionalFormatting sqref="A461 A454 A450 A435 A425 A457 A420 A375 A365 A371 A357 A349 A345 A340 A318">
    <cfRule type="cellIs" priority="22494" dxfId="0" operator="equal" stopIfTrue="1">
      <formula>#REF!</formula>
    </cfRule>
  </conditionalFormatting>
  <conditionalFormatting sqref="A472:A482 A486 A495 A438:A449 A375:A381 A318:A338 A238:A252 A202:A215 A221:A232 A388:A419">
    <cfRule type="cellIs" priority="22442" dxfId="0" operator="equal" stopIfTrue="1">
      <formula>#REF!</formula>
    </cfRule>
  </conditionalFormatting>
  <conditionalFormatting sqref="A438:A448 A472:A482 A486 A495 A380:A381 A238:A252 A202:A215 A221:A232">
    <cfRule type="cellIs" priority="22436" dxfId="0" operator="equal" stopIfTrue="1">
      <formula>#REF!</formula>
    </cfRule>
  </conditionalFormatting>
  <conditionalFormatting sqref="H472:H482 H486 H495 H238:H252 H202:H215 H221:H232">
    <cfRule type="expression" priority="17884" dxfId="0" stopIfTrue="1">
      <formula>#REF!="ne"</formula>
    </cfRule>
  </conditionalFormatting>
  <conditionalFormatting sqref="F472:F474 F476:F478 F481:F482 F486 F495 F238:F252 F202:F215 F219:F236">
    <cfRule type="expression" priority="17883" dxfId="0" stopIfTrue="1">
      <formula>#REF!="ne"</formula>
    </cfRule>
  </conditionalFormatting>
  <conditionalFormatting sqref="A450:A451">
    <cfRule type="cellIs" priority="4709" dxfId="0" operator="equal" stopIfTrue="1">
      <formula>#REF!</formula>
    </cfRule>
  </conditionalFormatting>
  <conditionalFormatting sqref="B132:B133">
    <cfRule type="cellIs" priority="5606" dxfId="0" operator="equal" stopIfTrue="1">
      <formula>#REF!</formula>
    </cfRule>
  </conditionalFormatting>
  <conditionalFormatting sqref="A472:A482 A486 A495 A438:A449 A375:A381 A303:A305 A318:A338 A172:A253 A388:A419">
    <cfRule type="cellIs" priority="6653" dxfId="0" operator="equal" stopIfTrue="1">
      <formula>#REF!</formula>
    </cfRule>
  </conditionalFormatting>
  <conditionalFormatting sqref="B147">
    <cfRule type="cellIs" priority="6606" dxfId="0" operator="equal" stopIfTrue="1">
      <formula>B142</formula>
    </cfRule>
  </conditionalFormatting>
  <conditionalFormatting sqref="A438">
    <cfRule type="cellIs" priority="6577" dxfId="0" operator="equal" stopIfTrue="1">
      <formula>#REF!</formula>
    </cfRule>
  </conditionalFormatting>
  <conditionalFormatting sqref="A461 A454 A450 A435 A425 A457 A420 A375 A365 A371 A357 A349 A345 A340 A318">
    <cfRule type="cellIs" priority="6563" dxfId="0" operator="equal" stopIfTrue="1">
      <formula>#REF!</formula>
    </cfRule>
  </conditionalFormatting>
  <conditionalFormatting sqref="A439">
    <cfRule type="cellIs" priority="6554" dxfId="0" operator="equal" stopIfTrue="1">
      <formula>#REF!</formula>
    </cfRule>
  </conditionalFormatting>
  <conditionalFormatting sqref="B116">
    <cfRule type="cellIs" priority="6544" dxfId="0" operator="equal" stopIfTrue="1">
      <formula>#REF!</formula>
    </cfRule>
  </conditionalFormatting>
  <conditionalFormatting sqref="A438:A448 A472:A482 A486 A495 A380:A381 A238:A252">
    <cfRule type="cellIs" priority="6105" dxfId="0" operator="equal" stopIfTrue="1">
      <formula>#REF!</formula>
    </cfRule>
  </conditionalFormatting>
  <conditionalFormatting sqref="B130">
    <cfRule type="cellIs" priority="6274" dxfId="0" operator="equal" stopIfTrue="1">
      <formula>B9</formula>
    </cfRule>
  </conditionalFormatting>
  <conditionalFormatting sqref="B71">
    <cfRule type="cellIs" priority="6050" dxfId="0" operator="equal" stopIfTrue="1">
      <formula>B27</formula>
    </cfRule>
  </conditionalFormatting>
  <conditionalFormatting sqref="B127">
    <cfRule type="cellIs" priority="6049" dxfId="0" operator="equal" stopIfTrue="1">
      <formula>B54</formula>
    </cfRule>
  </conditionalFormatting>
  <conditionalFormatting sqref="B106">
    <cfRule type="cellIs" priority="6048" dxfId="0" operator="equal" stopIfTrue="1">
      <formula>B39</formula>
    </cfRule>
  </conditionalFormatting>
  <conditionalFormatting sqref="B128:B129">
    <cfRule type="cellIs" priority="6047" dxfId="0" operator="equal" stopIfTrue="1">
      <formula>B56</formula>
    </cfRule>
  </conditionalFormatting>
  <conditionalFormatting sqref="B119:B120">
    <cfRule type="cellIs" priority="6046" dxfId="0" operator="equal" stopIfTrue="1">
      <formula>B47</formula>
    </cfRule>
  </conditionalFormatting>
  <conditionalFormatting sqref="B124:B126">
    <cfRule type="cellIs" priority="6045" dxfId="0" operator="equal" stopIfTrue="1">
      <formula>B49</formula>
    </cfRule>
  </conditionalFormatting>
  <conditionalFormatting sqref="B123">
    <cfRule type="cellIs" priority="6044" dxfId="0" operator="equal" stopIfTrue="1">
      <formula>B49</formula>
    </cfRule>
  </conditionalFormatting>
  <conditionalFormatting sqref="B111">
    <cfRule type="cellIs" priority="6042" dxfId="0" operator="equal" stopIfTrue="1">
      <formula>B42</formula>
    </cfRule>
  </conditionalFormatting>
  <conditionalFormatting sqref="B83 B94:B99">
    <cfRule type="cellIs" priority="6041" dxfId="0" operator="equal" stopIfTrue="1">
      <formula>B28</formula>
    </cfRule>
  </conditionalFormatting>
  <conditionalFormatting sqref="B81">
    <cfRule type="cellIs" priority="6040" dxfId="0" operator="equal" stopIfTrue="1">
      <formula>B28</formula>
    </cfRule>
  </conditionalFormatting>
  <conditionalFormatting sqref="B67">
    <cfRule type="cellIs" priority="6039" dxfId="0" operator="equal" stopIfTrue="1">
      <formula>B25</formula>
    </cfRule>
  </conditionalFormatting>
  <conditionalFormatting sqref="B93">
    <cfRule type="cellIs" priority="6038" dxfId="0" operator="equal" stopIfTrue="1">
      <formula>B32</formula>
    </cfRule>
  </conditionalFormatting>
  <conditionalFormatting sqref="B111:B113">
    <cfRule type="cellIs" priority="6037" dxfId="0" operator="equal" stopIfTrue="1">
      <formula>B54</formula>
    </cfRule>
  </conditionalFormatting>
  <conditionalFormatting sqref="B65:B89">
    <cfRule type="cellIs" priority="5849" dxfId="0" operator="equal" stopIfTrue="1">
      <formula>B8</formula>
    </cfRule>
  </conditionalFormatting>
  <conditionalFormatting sqref="B90:B93">
    <cfRule type="cellIs" priority="5850" dxfId="0" operator="equal" stopIfTrue="1">
      <formula>B34</formula>
    </cfRule>
  </conditionalFormatting>
  <conditionalFormatting sqref="B100:B103 B114">
    <cfRule type="cellIs" priority="5853" dxfId="0" operator="equal" stopIfTrue="1">
      <formula>#REF!</formula>
    </cfRule>
  </conditionalFormatting>
  <conditionalFormatting sqref="B165:B168">
    <cfRule type="cellIs" priority="5876" dxfId="0" operator="equal" stopIfTrue="1">
      <formula>#REF!</formula>
    </cfRule>
  </conditionalFormatting>
  <conditionalFormatting sqref="B469:B471">
    <cfRule type="cellIs" priority="5879" dxfId="0" operator="equal" stopIfTrue="1">
      <formula>#REF!</formula>
    </cfRule>
  </conditionalFormatting>
  <conditionalFormatting sqref="A449 A375:A381 A396:A419">
    <cfRule type="cellIs" priority="5907" dxfId="0" operator="equal" stopIfTrue="1">
      <formula>#REF!</formula>
    </cfRule>
  </conditionalFormatting>
  <conditionalFormatting sqref="A472:A482 A486 A495 A244:A252">
    <cfRule type="cellIs" priority="5875" dxfId="0" operator="equal" stopIfTrue="1">
      <formula>#REF!</formula>
    </cfRule>
  </conditionalFormatting>
  <conditionalFormatting sqref="A380:A381">
    <cfRule type="cellIs" priority="5871" dxfId="0" operator="equal" stopIfTrue="1">
      <formula>#REF!</formula>
    </cfRule>
  </conditionalFormatting>
  <conditionalFormatting sqref="A441:A448">
    <cfRule type="cellIs" priority="5864" dxfId="0" operator="equal" stopIfTrue="1">
      <formula>#REF!</formula>
    </cfRule>
  </conditionalFormatting>
  <conditionalFormatting sqref="A472:A482 A486 A495 A238:A252 A202:A215 A221:A232">
    <cfRule type="cellIs" priority="5803" dxfId="0" operator="equal" stopIfTrue="1">
      <formula>#REF!</formula>
    </cfRule>
  </conditionalFormatting>
  <conditionalFormatting sqref="A438:A448">
    <cfRule type="cellIs" priority="5697" dxfId="0" operator="equal" stopIfTrue="1">
      <formula>#REF!</formula>
    </cfRule>
  </conditionalFormatting>
  <conditionalFormatting sqref="A472:A482 A486 A495 A238:A252">
    <cfRule type="cellIs" priority="5676" dxfId="0" operator="equal" stopIfTrue="1">
      <formula>#REF!</formula>
    </cfRule>
  </conditionalFormatting>
  <conditionalFormatting sqref="B502 B472:B482 B486 B495">
    <cfRule type="cellIs" priority="6770" dxfId="0" operator="equal" stopIfTrue="1">
      <formula>#REF!</formula>
    </cfRule>
  </conditionalFormatting>
  <conditionalFormatting sqref="B502">
    <cfRule type="cellIs" priority="8251" dxfId="0" operator="equal" stopIfTrue="1">
      <formula>#REF!</formula>
    </cfRule>
  </conditionalFormatting>
  <conditionalFormatting sqref="A454:A455">
    <cfRule type="cellIs" priority="5146" dxfId="0" operator="equal" stopIfTrue="1">
      <formula>#REF!</formula>
    </cfRule>
  </conditionalFormatting>
  <conditionalFormatting sqref="A422">
    <cfRule type="cellIs" priority="5064" dxfId="0" operator="equal" stopIfTrue="1">
      <formula>#REF!</formula>
    </cfRule>
  </conditionalFormatting>
  <conditionalFormatting sqref="B502 B472:B482 B486 B495">
    <cfRule type="cellIs" priority="11772" dxfId="0" operator="equal" stopIfTrue="1">
      <formula>#REF!</formula>
    </cfRule>
  </conditionalFormatting>
  <conditionalFormatting sqref="A380:A381">
    <cfRule type="cellIs" priority="4704" dxfId="0" operator="equal" stopIfTrue="1">
      <formula>#REF!</formula>
    </cfRule>
  </conditionalFormatting>
  <conditionalFormatting sqref="A438:A448">
    <cfRule type="cellIs" priority="4689" dxfId="0" operator="equal" stopIfTrue="1">
      <formula>#REF!</formula>
    </cfRule>
  </conditionalFormatting>
  <conditionalFormatting sqref="A438:A448">
    <cfRule type="cellIs" priority="4688" dxfId="0" operator="equal" stopIfTrue="1">
      <formula>#REF!</formula>
    </cfRule>
  </conditionalFormatting>
  <conditionalFormatting sqref="A434">
    <cfRule type="cellIs" priority="4591" dxfId="0" operator="equal" stopIfTrue="1">
      <formula>A426</formula>
    </cfRule>
  </conditionalFormatting>
  <conditionalFormatting sqref="A440">
    <cfRule type="cellIs" priority="4330" dxfId="0" operator="equal" stopIfTrue="1">
      <formula>troškovnik!#REF!</formula>
    </cfRule>
  </conditionalFormatting>
  <conditionalFormatting sqref="A271 A292 A264 A278 A285">
    <cfRule type="cellIs" priority="4239" dxfId="0" operator="equal" stopIfTrue="1">
      <formula>#REF!</formula>
    </cfRule>
  </conditionalFormatting>
  <conditionalFormatting sqref="A270">
    <cfRule type="cellIs" priority="4228" dxfId="0" operator="equal" stopIfTrue="1">
      <formula>A61411</formula>
    </cfRule>
  </conditionalFormatting>
  <conditionalFormatting sqref="A269">
    <cfRule type="cellIs" priority="4227" dxfId="0" operator="equal" stopIfTrue="1">
      <formula>A61411</formula>
    </cfRule>
  </conditionalFormatting>
  <conditionalFormatting sqref="A297">
    <cfRule type="cellIs" priority="4226" dxfId="0" operator="equal" stopIfTrue="1">
      <formula>A61850</formula>
    </cfRule>
  </conditionalFormatting>
  <conditionalFormatting sqref="A291">
    <cfRule type="cellIs" priority="4223" dxfId="0" operator="equal" stopIfTrue="1">
      <formula>A61418</formula>
    </cfRule>
  </conditionalFormatting>
  <conditionalFormatting sqref="A290">
    <cfRule type="cellIs" priority="4222" dxfId="0" operator="equal" stopIfTrue="1">
      <formula>A61418</formula>
    </cfRule>
  </conditionalFormatting>
  <conditionalFormatting sqref="A298">
    <cfRule type="cellIs" priority="4221" dxfId="0" operator="equal" stopIfTrue="1">
      <formula>A61850</formula>
    </cfRule>
  </conditionalFormatting>
  <conditionalFormatting sqref="B502">
    <cfRule type="cellIs" priority="11664" dxfId="0" operator="equal" stopIfTrue="1">
      <formula>troškovnik!#REF!</formula>
    </cfRule>
  </conditionalFormatting>
  <conditionalFormatting sqref="B502">
    <cfRule type="cellIs" priority="17168" dxfId="0" operator="equal" stopIfTrue="1">
      <formula>troškovnik!#REF!</formula>
    </cfRule>
  </conditionalFormatting>
  <conditionalFormatting sqref="B502">
    <cfRule type="cellIs" priority="17170" dxfId="0" operator="equal" stopIfTrue="1">
      <formula>troškovnik!#REF!</formula>
    </cfRule>
  </conditionalFormatting>
  <conditionalFormatting sqref="B472:B481 B486 B495">
    <cfRule type="cellIs" priority="31779" dxfId="0" operator="equal" stopIfTrue="1">
      <formula>troškovnik!#REF!</formula>
    </cfRule>
  </conditionalFormatting>
  <conditionalFormatting sqref="B482">
    <cfRule type="cellIs" priority="43044" dxfId="0" operator="equal" stopIfTrue="1">
      <formula>troškovnik!#REF!</formula>
    </cfRule>
  </conditionalFormatting>
  <conditionalFormatting sqref="B472:B473">
    <cfRule type="cellIs" priority="44707" dxfId="0" operator="equal" stopIfTrue="1">
      <formula>troškovnik!#REF!</formula>
    </cfRule>
  </conditionalFormatting>
  <conditionalFormatting sqref="B482">
    <cfRule type="cellIs" priority="45656" dxfId="0" operator="equal" stopIfTrue="1">
      <formula>#REF!</formula>
    </cfRule>
  </conditionalFormatting>
  <conditionalFormatting sqref="B474:B481 B486 B495">
    <cfRule type="cellIs" priority="2394" dxfId="0" operator="equal" stopIfTrue="1">
      <formula>troškovnik!#REF!</formula>
    </cfRule>
  </conditionalFormatting>
  <conditionalFormatting sqref="A269:A273">
    <cfRule type="cellIs" priority="6517" dxfId="0" operator="equal" stopIfTrue="1">
      <formula>A61838</formula>
    </cfRule>
  </conditionalFormatting>
  <conditionalFormatting sqref="B88">
    <cfRule type="cellIs" priority="17" dxfId="0" operator="equal" stopIfTrue="1">
      <formula>B30</formula>
    </cfRule>
  </conditionalFormatting>
  <conditionalFormatting sqref="B104:B110">
    <cfRule type="cellIs" priority="18" dxfId="0" operator="equal" stopIfTrue="1">
      <formula>B45</formula>
    </cfRule>
  </conditionalFormatting>
  <conditionalFormatting sqref="B143">
    <cfRule type="cellIs" priority="124" dxfId="0" operator="equal" stopIfTrue="1">
      <formula>B137</formula>
    </cfRule>
  </conditionalFormatting>
  <conditionalFormatting sqref="B150">
    <cfRule type="cellIs" priority="73" dxfId="0" operator="equal" stopIfTrue="1">
      <formula>troškovnik!#REF!</formula>
    </cfRule>
  </conditionalFormatting>
  <conditionalFormatting sqref="B215 B232">
    <cfRule type="cellIs" priority="105" dxfId="0" operator="equal" stopIfTrue="1">
      <formula>B65482</formula>
    </cfRule>
  </conditionalFormatting>
  <conditionalFormatting sqref="B213">
    <cfRule type="cellIs" priority="103" dxfId="0" operator="equal" stopIfTrue="1">
      <formula>B65482</formula>
    </cfRule>
  </conditionalFormatting>
  <conditionalFormatting sqref="B211">
    <cfRule type="cellIs" priority="102" dxfId="0" operator="equal" stopIfTrue="1">
      <formula>B65482</formula>
    </cfRule>
  </conditionalFormatting>
  <conditionalFormatting sqref="B212">
    <cfRule type="cellIs" priority="101" dxfId="0" operator="equal" stopIfTrue="1">
      <formula>B65482</formula>
    </cfRule>
  </conditionalFormatting>
  <conditionalFormatting sqref="B214 B230:B231">
    <cfRule type="cellIs" priority="108" dxfId="0" operator="equal" stopIfTrue="1">
      <formula>B65482</formula>
    </cfRule>
  </conditionalFormatting>
  <conditionalFormatting sqref="B210">
    <cfRule type="cellIs" priority="109" dxfId="0" operator="equal" stopIfTrue="1">
      <formula>B65482</formula>
    </cfRule>
  </conditionalFormatting>
  <conditionalFormatting sqref="B209">
    <cfRule type="cellIs" priority="110" dxfId="0" operator="equal" stopIfTrue="1">
      <formula>B65479</formula>
    </cfRule>
  </conditionalFormatting>
  <conditionalFormatting sqref="A267:A268">
    <cfRule type="cellIs" priority="79" dxfId="0" operator="equal" stopIfTrue="1">
      <formula>A61838</formula>
    </cfRule>
  </conditionalFormatting>
  <conditionalFormatting sqref="A261">
    <cfRule type="cellIs" priority="80" dxfId="0" operator="equal" stopIfTrue="1">
      <formula>A61837</formula>
    </cfRule>
  </conditionalFormatting>
  <conditionalFormatting sqref="A262">
    <cfRule type="cellIs" priority="88" dxfId="0" operator="equal" stopIfTrue="1">
      <formula>A61825</formula>
    </cfRule>
  </conditionalFormatting>
  <conditionalFormatting sqref="A263">
    <cfRule type="cellIs" priority="87" dxfId="0" operator="equal" stopIfTrue="1">
      <formula>A61398</formula>
    </cfRule>
  </conditionalFormatting>
  <conditionalFormatting sqref="A262">
    <cfRule type="cellIs" priority="86" dxfId="0" operator="equal" stopIfTrue="1">
      <formula>A61398</formula>
    </cfRule>
  </conditionalFormatting>
  <conditionalFormatting sqref="A263:A266">
    <cfRule type="cellIs" priority="85" dxfId="0" operator="equal" stopIfTrue="1">
      <formula>A61826</formula>
    </cfRule>
  </conditionalFormatting>
  <conditionalFormatting sqref="A275:A276">
    <cfRule type="cellIs" priority="82" dxfId="0" operator="equal" stopIfTrue="1">
      <formula>A61836</formula>
    </cfRule>
  </conditionalFormatting>
  <conditionalFormatting sqref="A277">
    <cfRule type="cellIs" priority="81" dxfId="0" operator="equal" stopIfTrue="1">
      <formula>A61410</formula>
    </cfRule>
  </conditionalFormatting>
  <conditionalFormatting sqref="A276">
    <cfRule type="cellIs" priority="80" dxfId="0" operator="equal" stopIfTrue="1">
      <formula>A61410</formula>
    </cfRule>
  </conditionalFormatting>
  <conditionalFormatting sqref="A277:A281">
    <cfRule type="cellIs" priority="79" dxfId="0" operator="equal" stopIfTrue="1">
      <formula>A61838</formula>
    </cfRule>
  </conditionalFormatting>
  <conditionalFormatting sqref="A282:A283 A296">
    <cfRule type="cellIs" priority="77" dxfId="0" operator="equal" stopIfTrue="1">
      <formula>A61836</formula>
    </cfRule>
  </conditionalFormatting>
  <conditionalFormatting sqref="A284">
    <cfRule type="cellIs" priority="76" dxfId="0" operator="equal" stopIfTrue="1">
      <formula>A61410</formula>
    </cfRule>
  </conditionalFormatting>
  <conditionalFormatting sqref="A283">
    <cfRule type="cellIs" priority="75" dxfId="0" operator="equal" stopIfTrue="1">
      <formula>A61410</formula>
    </cfRule>
  </conditionalFormatting>
  <conditionalFormatting sqref="A284:A288">
    <cfRule type="cellIs" priority="74" dxfId="0" operator="equal" stopIfTrue="1">
      <formula>A61838</formula>
    </cfRule>
  </conditionalFormatting>
  <conditionalFormatting sqref="B229">
    <cfRule type="cellIs" priority="31" dxfId="0" operator="equal" stopIfTrue="1">
      <formula>B65498</formula>
    </cfRule>
  </conditionalFormatting>
  <conditionalFormatting sqref="B228">
    <cfRule type="cellIs" priority="26" dxfId="0" operator="equal" stopIfTrue="1">
      <formula>B65495</formula>
    </cfRule>
  </conditionalFormatting>
  <conditionalFormatting sqref="A289:A295">
    <cfRule type="cellIs" priority="22" dxfId="0" operator="equal" stopIfTrue="1">
      <formula>A61844</formula>
    </cfRule>
  </conditionalFormatting>
  <conditionalFormatting sqref="B242:B246">
    <cfRule type="cellIs" priority="45660" dxfId="0" operator="equal" stopIfTrue="1">
      <formula>#REF!</formula>
    </cfRule>
  </conditionalFormatting>
  <conditionalFormatting sqref="B244:B249">
    <cfRule type="cellIs" priority="45661" dxfId="0" operator="equal" stopIfTrue="1">
      <formula>#REF!</formula>
    </cfRule>
  </conditionalFormatting>
  <conditionalFormatting sqref="B238:B241">
    <cfRule type="cellIs" priority="45662" dxfId="0" operator="equal" stopIfTrue="1">
      <formula>#REF!</formula>
    </cfRule>
  </conditionalFormatting>
  <conditionalFormatting sqref="B250:B252">
    <cfRule type="cellIs" priority="45774" dxfId="0" operator="equal" stopIfTrue="1">
      <formula>B65525</formula>
    </cfRule>
  </conditionalFormatting>
  <conditionalFormatting sqref="A430">
    <cfRule type="cellIs" priority="45776" dxfId="0" operator="equal" stopIfTrue="1">
      <formula>A426</formula>
    </cfRule>
  </conditionalFormatting>
  <conditionalFormatting sqref="A429">
    <cfRule type="cellIs" priority="45778" dxfId="0" operator="equal" stopIfTrue="1">
      <formula>A426</formula>
    </cfRule>
  </conditionalFormatting>
  <conditionalFormatting sqref="A428">
    <cfRule type="cellIs" priority="45780" dxfId="0" operator="equal" stopIfTrue="1">
      <formula>A426</formula>
    </cfRule>
  </conditionalFormatting>
  <hyperlinks>
    <hyperlink ref="D3" r:id="rId1" display="mailto:timing@gmail.com"/>
  </hyperlinks>
  <printOptions/>
  <pageMargins left="0.7874015748031497" right="0.3937007874015748" top="0" bottom="0.5905511811023623" header="0.11811023622047245" footer="0.5118110236220472"/>
  <pageSetup firstPageNumber="1" useFirstPageNumber="1" horizontalDpi="1200" verticalDpi="1200" orientation="portrait" paperSize="9" scale="86" r:id="rId4"/>
  <headerFooter alignWithMargins="0">
    <oddHeader>&amp;L&amp;"Arial,Italic"&amp;9 &amp;R
</oddHeader>
    <oddFooter>&amp;C&amp;"Arial,Italic"&amp;8Str. br. &amp;P</oddFooter>
  </headerFooter>
  <rowBreaks count="5" manualBreakCount="5">
    <brk id="64" max="255" man="1"/>
    <brk id="130" max="255" man="1"/>
    <brk id="165" max="255" man="1"/>
    <brk id="468" max="255" man="1"/>
    <brk id="505" max="6" man="1"/>
  </rowBreaks>
  <legacyDrawing r:id="rId3"/>
  <oleObjects>
    <oleObject progId="PBrush" shapeId="524467" r:id="rId2"/>
  </oleObjec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